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A:\0\0H2014\0Bk\1Classes\1Excel\BUS379\Ch09-ME-CI\Stat-Sig-RR\"/>
    </mc:Choice>
  </mc:AlternateContent>
  <bookViews>
    <workbookView xWindow="0" yWindow="0" windowWidth="12450" windowHeight="8640" activeTab="2"/>
  </bookViews>
  <sheets>
    <sheet name="N=100" sheetId="1" r:id="rId1"/>
    <sheet name="N=1000" sheetId="2" r:id="rId2"/>
    <sheet name="Conclusion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2" l="1"/>
  <c r="K6" i="2"/>
  <c r="J6" i="2"/>
  <c r="I6" i="2"/>
  <c r="H6" i="2"/>
  <c r="G6" i="2"/>
  <c r="F6" i="2"/>
  <c r="H5" i="2"/>
  <c r="G5" i="2"/>
  <c r="I5" i="2" s="1"/>
  <c r="J5" i="2" s="1"/>
  <c r="F5" i="2"/>
  <c r="B24" i="2" l="1"/>
  <c r="B25" i="2" s="1"/>
  <c r="B17" i="2"/>
  <c r="B8" i="2"/>
  <c r="B18" i="2" s="1"/>
  <c r="B20" i="2" s="1"/>
  <c r="B8" i="1"/>
  <c r="B26" i="1" s="1"/>
  <c r="B24" i="1"/>
  <c r="C32" i="2"/>
  <c r="C29" i="2"/>
  <c r="C17" i="2"/>
  <c r="C24" i="2"/>
  <c r="C21" i="2"/>
  <c r="C28" i="2"/>
  <c r="C26" i="2"/>
  <c r="C20" i="2"/>
  <c r="C31" i="2"/>
  <c r="C25" i="2"/>
  <c r="C18" i="2"/>
  <c r="C28" i="1"/>
  <c r="C29" i="1"/>
  <c r="C25" i="1"/>
  <c r="B21" i="2" l="1"/>
  <c r="B26" i="2"/>
  <c r="B29" i="2" s="1"/>
  <c r="B32" i="2" s="1"/>
  <c r="B25" i="1"/>
  <c r="B29" i="1" s="1"/>
  <c r="B32" i="1" s="1"/>
  <c r="B17" i="1"/>
  <c r="B18" i="1"/>
  <c r="C32" i="1"/>
  <c r="C31" i="1"/>
  <c r="C21" i="1"/>
  <c r="C20" i="1"/>
  <c r="C24" i="1"/>
  <c r="C17" i="1"/>
  <c r="C26" i="1"/>
  <c r="C18" i="1"/>
  <c r="B28" i="2" l="1"/>
  <c r="B31" i="2" s="1"/>
  <c r="B21" i="1"/>
  <c r="B28" i="1"/>
  <c r="B31" i="1" s="1"/>
  <c r="B20" i="1"/>
</calcChain>
</file>

<file path=xl/sharedStrings.xml><?xml version="1.0" encoding="utf-8"?>
<sst xmlns="http://schemas.openxmlformats.org/spreadsheetml/2006/main" count="88" uniqueCount="30">
  <si>
    <t>#1</t>
  </si>
  <si>
    <t>CI = (p2-p1)  +/- Z*Sqrt{[(p1*(1-p1)+p2*(1-p2)]/N}  where N is number of pairs.</t>
  </si>
  <si>
    <t>p1</t>
  </si>
  <si>
    <t>p2</t>
  </si>
  <si>
    <t>Z</t>
  </si>
  <si>
    <t>N</t>
  </si>
  <si>
    <t>ME</t>
  </si>
  <si>
    <t>UL</t>
  </si>
  <si>
    <t>P2-P1</t>
  </si>
  <si>
    <t>LL</t>
  </si>
  <si>
    <t>#2</t>
  </si>
  <si>
    <t>P2/P1</t>
  </si>
  <si>
    <t>CI:  Ln(RR)  +/- z*Sqrt{(1/N)[(1-p1)/p1 + (1-p2)/p2]}] where N is the number of pairs.</t>
  </si>
  <si>
    <t>Ln(RR)</t>
  </si>
  <si>
    <t>Ln(RR)+</t>
  </si>
  <si>
    <t>Ln(RR)-</t>
  </si>
  <si>
    <t>p1-p1 UL</t>
  </si>
  <si>
    <t>p2-p1 LL</t>
  </si>
  <si>
    <t>p1/p1 UL</t>
  </si>
  <si>
    <t>p2/p1 LL</t>
  </si>
  <si>
    <t>p2-p1 SS</t>
  </si>
  <si>
    <t>p1/p1 SS</t>
  </si>
  <si>
    <t>No</t>
  </si>
  <si>
    <t>Yes</t>
  </si>
  <si>
    <t>NO</t>
  </si>
  <si>
    <t>n</t>
  </si>
  <si>
    <t>To the extent that the Normal approximation is valid,</t>
  </si>
  <si>
    <t>(p2-p1) and (p2/p1) give the same answer for statistical significance.</t>
  </si>
  <si>
    <t>Although (p2/p1) does not have an analytic solution, (p2-p1) does.</t>
  </si>
  <si>
    <t>We can use the (p2-p1) analytic solution to solve for (p2/p1).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</si>
</sst>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8" formatCode="0.000"/>
    <numFmt numFmtId="170" formatCode="0.000000"/>
    <numFmt numFmtId="171" formatCode="0.0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68" fontId="0" fillId="0" borderId="0" xfId="0" applyNumberFormat="1"/>
    <xf numFmtId="171" fontId="0" fillId="0" borderId="0" xfId="0" applyNumberFormat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168" fontId="0" fillId="0" borderId="4" xfId="0" applyNumberFormat="1" applyBorder="1"/>
    <xf numFmtId="168" fontId="0" fillId="0" borderId="0" xfId="0" applyNumberFormat="1" applyBorder="1"/>
    <xf numFmtId="168" fontId="0" fillId="0" borderId="5" xfId="0" applyNumberFormat="1" applyBorder="1"/>
    <xf numFmtId="0" fontId="0" fillId="0" borderId="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171" fontId="0" fillId="0" borderId="0" xfId="0" applyNumberFormat="1" applyBorder="1"/>
    <xf numFmtId="0" fontId="0" fillId="0" borderId="0" xfId="0" applyNumberFormat="1" applyBorder="1"/>
    <xf numFmtId="0" fontId="0" fillId="0" borderId="0" xfId="0" applyFill="1" applyBorder="1"/>
    <xf numFmtId="170" fontId="0" fillId="0" borderId="0" xfId="0" applyNumberFormat="1" applyBorder="1"/>
    <xf numFmtId="171" fontId="0" fillId="0" borderId="5" xfId="0" applyNumberFormat="1" applyBorder="1"/>
    <xf numFmtId="0" fontId="0" fillId="0" borderId="4" xfId="0" applyFill="1" applyBorder="1" applyAlignment="1">
      <alignment horizontal="right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32"/>
  <sheetViews>
    <sheetView topLeftCell="A4" workbookViewId="0">
      <selection activeCell="K5" sqref="K5"/>
    </sheetView>
  </sheetViews>
  <sheetFormatPr defaultRowHeight="15" x14ac:dyDescent="0.25"/>
  <cols>
    <col min="2" max="2" width="9.140625" style="2"/>
  </cols>
  <sheetData>
    <row r="5" spans="1:11" ht="15.75" thickBot="1" x14ac:dyDescent="0.3">
      <c r="D5" t="s">
        <v>25</v>
      </c>
      <c r="E5">
        <v>100</v>
      </c>
      <c r="F5">
        <v>100</v>
      </c>
      <c r="G5">
        <v>100</v>
      </c>
      <c r="H5">
        <v>100</v>
      </c>
      <c r="I5">
        <v>100</v>
      </c>
      <c r="J5">
        <v>100</v>
      </c>
      <c r="K5">
        <v>100</v>
      </c>
    </row>
    <row r="6" spans="1:11" x14ac:dyDescent="0.25">
      <c r="A6" s="1" t="s">
        <v>2</v>
      </c>
      <c r="B6" s="2">
        <v>0.1</v>
      </c>
      <c r="D6" t="s">
        <v>2</v>
      </c>
      <c r="E6">
        <v>0.1</v>
      </c>
      <c r="F6" s="5">
        <v>0.1</v>
      </c>
      <c r="G6" s="6">
        <v>0.1</v>
      </c>
      <c r="H6" s="6">
        <v>0.1</v>
      </c>
      <c r="I6" s="7">
        <v>0.1</v>
      </c>
      <c r="J6">
        <v>0.1</v>
      </c>
      <c r="K6">
        <v>0.1</v>
      </c>
    </row>
    <row r="7" spans="1:11" x14ac:dyDescent="0.25">
      <c r="A7" s="1" t="s">
        <v>3</v>
      </c>
      <c r="B7" s="2">
        <v>0.2024</v>
      </c>
      <c r="D7" t="s">
        <v>3</v>
      </c>
      <c r="E7">
        <v>0.19</v>
      </c>
      <c r="F7" s="8">
        <v>0.19500000000000001</v>
      </c>
      <c r="G7" s="9">
        <v>0.1978</v>
      </c>
      <c r="H7" s="9">
        <v>0.2</v>
      </c>
      <c r="I7" s="10">
        <v>0.2024</v>
      </c>
      <c r="J7">
        <v>0.20499999999999999</v>
      </c>
      <c r="K7">
        <v>0.21</v>
      </c>
    </row>
    <row r="8" spans="1:11" x14ac:dyDescent="0.25">
      <c r="A8" s="1" t="s">
        <v>4</v>
      </c>
      <c r="B8" s="4">
        <f>-_xlfn.NORM.S.INV(0.025)</f>
        <v>1.9599639845400538</v>
      </c>
      <c r="D8" t="s">
        <v>16</v>
      </c>
      <c r="E8" s="3">
        <v>0.18679701648294744</v>
      </c>
      <c r="F8" s="11">
        <v>0.19240350569876485</v>
      </c>
      <c r="G8" s="12">
        <v>0.19553819043084042</v>
      </c>
      <c r="H8" s="12">
        <v>0.19800000000000001</v>
      </c>
      <c r="I8" s="13">
        <v>0.20067890308059627</v>
      </c>
      <c r="J8" s="3">
        <v>0.2035795640670568</v>
      </c>
      <c r="K8" s="3">
        <v>0.20914783468213646</v>
      </c>
    </row>
    <row r="9" spans="1:11" x14ac:dyDescent="0.25">
      <c r="A9" s="1" t="s">
        <v>5</v>
      </c>
      <c r="B9" s="2">
        <v>100</v>
      </c>
      <c r="D9" t="s">
        <v>17</v>
      </c>
      <c r="E9" s="3">
        <v>-6.7970164829474489E-3</v>
      </c>
      <c r="F9" s="11">
        <v>-2.4035056987648379E-3</v>
      </c>
      <c r="G9" s="12">
        <v>6.1809569159562705E-5</v>
      </c>
      <c r="H9" s="12">
        <v>2.0000000000000018E-3</v>
      </c>
      <c r="I9" s="13">
        <v>4.1210969194037245E-3</v>
      </c>
      <c r="J9" s="3">
        <v>6.4204359329431554E-3</v>
      </c>
      <c r="K9" s="3">
        <v>1.085216531786351E-2</v>
      </c>
    </row>
    <row r="10" spans="1:11" x14ac:dyDescent="0.25">
      <c r="A10" s="1"/>
      <c r="D10" t="s">
        <v>18</v>
      </c>
      <c r="E10" s="3">
        <v>3.8793158589866112</v>
      </c>
      <c r="F10" s="11">
        <v>3.9668823303138976</v>
      </c>
      <c r="G10" s="12">
        <v>4.015939031273688</v>
      </c>
      <c r="H10" s="12">
        <v>4.0545318488243263</v>
      </c>
      <c r="I10" s="13">
        <v>4.0965187314578024</v>
      </c>
      <c r="J10" s="3">
        <v>4.1420566358527857</v>
      </c>
      <c r="K10" s="3">
        <v>4.2296156262049971</v>
      </c>
    </row>
    <row r="11" spans="1:11" x14ac:dyDescent="0.25">
      <c r="A11" s="1"/>
      <c r="D11" t="s">
        <v>19</v>
      </c>
      <c r="E11" s="3">
        <v>0.930576455030665</v>
      </c>
      <c r="F11" s="11">
        <v>0.95856132936998661</v>
      </c>
      <c r="G11" s="12">
        <v>0.97423889395032037</v>
      </c>
      <c r="H11" s="12">
        <v>0.98655039574047532</v>
      </c>
      <c r="I11" s="13">
        <v>1.0000139798072343</v>
      </c>
      <c r="J11" s="3">
        <v>1.0145925972194656</v>
      </c>
      <c r="K11" s="3">
        <v>1.042647935353135</v>
      </c>
    </row>
    <row r="12" spans="1:11" x14ac:dyDescent="0.25">
      <c r="A12" s="1"/>
      <c r="D12" t="s">
        <v>20</v>
      </c>
      <c r="E12" s="1" t="s">
        <v>22</v>
      </c>
      <c r="F12" s="14" t="s">
        <v>22</v>
      </c>
      <c r="G12" s="15" t="s">
        <v>23</v>
      </c>
      <c r="H12" s="15" t="s">
        <v>23</v>
      </c>
      <c r="I12" s="16" t="s">
        <v>23</v>
      </c>
      <c r="J12" s="1" t="s">
        <v>23</v>
      </c>
      <c r="K12" s="1" t="s">
        <v>23</v>
      </c>
    </row>
    <row r="13" spans="1:11" ht="15.75" thickBot="1" x14ac:dyDescent="0.3">
      <c r="D13" t="s">
        <v>21</v>
      </c>
      <c r="E13" s="1" t="s">
        <v>22</v>
      </c>
      <c r="F13" s="17" t="s">
        <v>22</v>
      </c>
      <c r="G13" s="18" t="s">
        <v>24</v>
      </c>
      <c r="H13" s="18" t="s">
        <v>24</v>
      </c>
      <c r="I13" s="19" t="s">
        <v>23</v>
      </c>
      <c r="J13" s="1" t="s">
        <v>23</v>
      </c>
      <c r="K13" s="1" t="s">
        <v>23</v>
      </c>
    </row>
    <row r="16" spans="1:11" x14ac:dyDescent="0.25">
      <c r="A16" s="2" t="s">
        <v>0</v>
      </c>
      <c r="B16" t="s">
        <v>1</v>
      </c>
    </row>
    <row r="17" spans="1:3" x14ac:dyDescent="0.25">
      <c r="A17" s="1" t="s">
        <v>8</v>
      </c>
      <c r="B17" s="2">
        <f>B7-B6</f>
        <v>0.10239999999999999</v>
      </c>
      <c r="C17" t="str">
        <f ca="1">_xlfn.FORMULATEXT(B17)</f>
        <v>=B7-B6</v>
      </c>
    </row>
    <row r="18" spans="1:3" x14ac:dyDescent="0.25">
      <c r="A18" s="1" t="s">
        <v>6</v>
      </c>
      <c r="B18" s="2">
        <f>B8*SQRT((B6*(1-B6) + B7*(1-B7))/B9)</f>
        <v>9.8278903080596267E-2</v>
      </c>
      <c r="C18" t="str">
        <f ca="1">_xlfn.FORMULATEXT(B18)</f>
        <v>=B8*SQRT((B6*(1-B6) + B7*(1-B7))/B9)</v>
      </c>
    </row>
    <row r="20" spans="1:3" x14ac:dyDescent="0.25">
      <c r="A20" s="1" t="s">
        <v>7</v>
      </c>
      <c r="B20" s="2">
        <f>B17+B18</f>
        <v>0.20067890308059627</v>
      </c>
      <c r="C20" t="str">
        <f ca="1">_xlfn.FORMULATEXT(B20)</f>
        <v>=B17+B18</v>
      </c>
    </row>
    <row r="21" spans="1:3" x14ac:dyDescent="0.25">
      <c r="A21" s="1" t="s">
        <v>9</v>
      </c>
      <c r="B21" s="2">
        <f>B17-B18</f>
        <v>4.1210969194037245E-3</v>
      </c>
      <c r="C21" t="str">
        <f ca="1">_xlfn.FORMULATEXT(B21)</f>
        <v>=B17-B18</v>
      </c>
    </row>
    <row r="23" spans="1:3" x14ac:dyDescent="0.25">
      <c r="A23" s="1" t="s">
        <v>10</v>
      </c>
      <c r="B23" t="s">
        <v>12</v>
      </c>
    </row>
    <row r="24" spans="1:3" x14ac:dyDescent="0.25">
      <c r="A24" s="1" t="s">
        <v>11</v>
      </c>
      <c r="B24" s="2">
        <f>B7/B6</f>
        <v>2.024</v>
      </c>
      <c r="C24" t="str">
        <f ca="1">_xlfn.FORMULATEXT(B24)</f>
        <v>=B7/B6</v>
      </c>
    </row>
    <row r="25" spans="1:3" x14ac:dyDescent="0.25">
      <c r="A25" s="1" t="s">
        <v>13</v>
      </c>
      <c r="B25" s="2">
        <f>LN(B24)</f>
        <v>0.70507575142521917</v>
      </c>
      <c r="C25" t="str">
        <f ca="1">_xlfn.FORMULATEXT(B25)</f>
        <v>=LN(B24)</v>
      </c>
    </row>
    <row r="26" spans="1:3" x14ac:dyDescent="0.25">
      <c r="A26" s="1" t="s">
        <v>6</v>
      </c>
      <c r="B26" s="2">
        <f>B8*SQRT(((1-B6)/B6+(1-B7)/B7)/B9)</f>
        <v>0.7050617717157015</v>
      </c>
      <c r="C26" t="str">
        <f ca="1">_xlfn.FORMULATEXT(B26)</f>
        <v>=B8*SQRT(((1-B6)/B6+(1-B7)/B7)/B9)</v>
      </c>
    </row>
    <row r="28" spans="1:3" x14ac:dyDescent="0.25">
      <c r="A28" s="1" t="s">
        <v>14</v>
      </c>
      <c r="B28" s="2">
        <f>B25+B26</f>
        <v>1.4101375231409206</v>
      </c>
      <c r="C28" t="str">
        <f t="shared" ref="C28:C29" ca="1" si="0">_xlfn.FORMULATEXT(B28)</f>
        <v>=B25+B26</v>
      </c>
    </row>
    <row r="29" spans="1:3" x14ac:dyDescent="0.25">
      <c r="A29" s="1" t="s">
        <v>15</v>
      </c>
      <c r="B29" s="2">
        <f>B25-B26</f>
        <v>1.3979709517664141E-5</v>
      </c>
      <c r="C29" t="str">
        <f t="shared" ca="1" si="0"/>
        <v>=B25-B26</v>
      </c>
    </row>
    <row r="31" spans="1:3" x14ac:dyDescent="0.25">
      <c r="A31" s="1" t="s">
        <v>7</v>
      </c>
      <c r="B31" s="2">
        <f>EXP(B28)</f>
        <v>4.0965187314578024</v>
      </c>
      <c r="C31" t="str">
        <f ca="1">_xlfn.FORMULATEXT(B31)</f>
        <v>=EXP(B28)</v>
      </c>
    </row>
    <row r="32" spans="1:3" x14ac:dyDescent="0.25">
      <c r="A32" s="1" t="s">
        <v>9</v>
      </c>
      <c r="B32" s="2">
        <f>EXP(B29)</f>
        <v>1.0000139798072343</v>
      </c>
      <c r="C32" t="str">
        <f ca="1">_xlfn.FORMULATEXT(B32)</f>
        <v>=EXP(B29)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32"/>
  <sheetViews>
    <sheetView topLeftCell="B1" workbookViewId="0">
      <selection activeCell="L5" sqref="L5"/>
    </sheetView>
  </sheetViews>
  <sheetFormatPr defaultRowHeight="15" x14ac:dyDescent="0.25"/>
  <cols>
    <col min="2" max="2" width="9.140625" style="2"/>
    <col min="8" max="8" width="12" bestFit="1" customWidth="1"/>
  </cols>
  <sheetData>
    <row r="5" spans="1:11" x14ac:dyDescent="0.25">
      <c r="D5" t="s">
        <v>25</v>
      </c>
      <c r="E5">
        <v>1000</v>
      </c>
      <c r="F5">
        <f>E5</f>
        <v>1000</v>
      </c>
      <c r="G5">
        <f t="shared" ref="G5:K5" si="0">F5</f>
        <v>1000</v>
      </c>
      <c r="H5">
        <f t="shared" ref="H5" si="1">G5</f>
        <v>1000</v>
      </c>
      <c r="I5">
        <f>G5</f>
        <v>1000</v>
      </c>
      <c r="J5">
        <f>I5</f>
        <v>1000</v>
      </c>
      <c r="K5">
        <f>J5</f>
        <v>1000</v>
      </c>
    </row>
    <row r="6" spans="1:11" ht="15.75" thickBot="1" x14ac:dyDescent="0.3">
      <c r="A6" s="1" t="s">
        <v>2</v>
      </c>
      <c r="B6" s="2">
        <v>0.1</v>
      </c>
      <c r="D6" t="s">
        <v>2</v>
      </c>
      <c r="E6" s="9">
        <v>0.1</v>
      </c>
      <c r="F6" s="9">
        <f>E6</f>
        <v>0.1</v>
      </c>
      <c r="G6" s="9">
        <f>F6</f>
        <v>0.1</v>
      </c>
      <c r="H6" s="9">
        <f>G6</f>
        <v>0.1</v>
      </c>
      <c r="I6" s="9">
        <f>H6</f>
        <v>0.1</v>
      </c>
      <c r="J6" s="9">
        <f>I6</f>
        <v>0.1</v>
      </c>
      <c r="K6" s="9">
        <f>J6</f>
        <v>0.1</v>
      </c>
    </row>
    <row r="7" spans="1:11" x14ac:dyDescent="0.25">
      <c r="A7" s="1" t="s">
        <v>3</v>
      </c>
      <c r="B7" s="2">
        <v>0.12770000000000001</v>
      </c>
      <c r="D7" t="s">
        <v>3</v>
      </c>
      <c r="E7" s="9">
        <v>0.126</v>
      </c>
      <c r="F7" s="9">
        <v>0.127</v>
      </c>
      <c r="G7" s="9">
        <v>0.1275</v>
      </c>
      <c r="H7" s="5">
        <v>0.12770000000000001</v>
      </c>
      <c r="I7" s="6">
        <v>0.12790000000000001</v>
      </c>
      <c r="J7" s="7">
        <v>0.128</v>
      </c>
      <c r="K7" s="22">
        <v>0.129</v>
      </c>
    </row>
    <row r="8" spans="1:11" x14ac:dyDescent="0.25">
      <c r="A8" s="1" t="s">
        <v>4</v>
      </c>
      <c r="B8" s="4">
        <f>-_xlfn.NORM.S.INV(0.025)</f>
        <v>1.9599639845400538</v>
      </c>
      <c r="D8" t="s">
        <v>16</v>
      </c>
      <c r="E8" s="12">
        <v>5.3726667759263658E-2</v>
      </c>
      <c r="F8" s="12">
        <v>5.4778367028528674E-2</v>
      </c>
      <c r="G8" s="12">
        <v>5.5304128803957568E-2</v>
      </c>
      <c r="H8" s="11">
        <v>5.5514417165437674E-2</v>
      </c>
      <c r="I8" s="12">
        <v>5.572469620035804E-2</v>
      </c>
      <c r="J8" s="13">
        <v>5.5829832223588172E-2</v>
      </c>
      <c r="K8" s="12">
        <v>5.688106464066324E-2</v>
      </c>
    </row>
    <row r="9" spans="1:11" x14ac:dyDescent="0.25">
      <c r="A9" s="1" t="s">
        <v>5</v>
      </c>
      <c r="B9" s="2">
        <v>1000</v>
      </c>
      <c r="D9" t="s">
        <v>17</v>
      </c>
      <c r="E9" s="12">
        <v>-1.7266677592636705E-3</v>
      </c>
      <c r="F9" s="12">
        <v>-7.7836702852868492E-4</v>
      </c>
      <c r="G9" s="20">
        <v>-3.0412880395757486E-4</v>
      </c>
      <c r="H9" s="8">
        <v>-1.1441716543766911E-4</v>
      </c>
      <c r="I9" s="21">
        <v>7.5303799641972952E-5</v>
      </c>
      <c r="J9" s="24">
        <v>1.7016777641182257E-4</v>
      </c>
      <c r="K9" s="12">
        <v>1.1189353593367528E-3</v>
      </c>
    </row>
    <row r="10" spans="1:11" x14ac:dyDescent="0.25">
      <c r="A10" s="1"/>
      <c r="D10" t="s">
        <v>18</v>
      </c>
      <c r="E10" s="12">
        <v>1.6137123692729347</v>
      </c>
      <c r="F10" s="12">
        <v>1.6257299732990489</v>
      </c>
      <c r="G10" s="12">
        <v>1.6317383416652227</v>
      </c>
      <c r="H10" s="11">
        <v>1.6341416088685046</v>
      </c>
      <c r="I10" s="12">
        <v>1.636544830516208</v>
      </c>
      <c r="J10" s="13">
        <v>1.6377464243065283</v>
      </c>
      <c r="K10" s="12">
        <v>1.6497617423531621</v>
      </c>
    </row>
    <row r="11" spans="1:11" x14ac:dyDescent="0.25">
      <c r="A11" s="1"/>
      <c r="D11" t="s">
        <v>19</v>
      </c>
      <c r="E11" s="12">
        <v>0.98381844883255132</v>
      </c>
      <c r="F11" s="12">
        <v>0.99210817693604225</v>
      </c>
      <c r="G11" s="12">
        <v>0.99625347918283014</v>
      </c>
      <c r="H11" s="11">
        <v>0.99791168106240946</v>
      </c>
      <c r="I11" s="23">
        <v>0.99956992897286789</v>
      </c>
      <c r="J11" s="24">
        <v>1.0003990701391692</v>
      </c>
      <c r="K11" s="12">
        <v>1.0086911081029108</v>
      </c>
    </row>
    <row r="12" spans="1:11" x14ac:dyDescent="0.25">
      <c r="A12" s="1"/>
      <c r="D12" t="s">
        <v>20</v>
      </c>
      <c r="E12" s="15" t="s">
        <v>22</v>
      </c>
      <c r="F12" s="15" t="s">
        <v>22</v>
      </c>
      <c r="G12" s="15" t="s">
        <v>22</v>
      </c>
      <c r="H12" s="25" t="s">
        <v>22</v>
      </c>
      <c r="I12" s="15" t="s">
        <v>23</v>
      </c>
      <c r="J12" s="16" t="s">
        <v>23</v>
      </c>
      <c r="K12" s="15" t="s">
        <v>23</v>
      </c>
    </row>
    <row r="13" spans="1:11" ht="15.75" thickBot="1" x14ac:dyDescent="0.3">
      <c r="D13" t="s">
        <v>21</v>
      </c>
      <c r="E13" s="15" t="s">
        <v>22</v>
      </c>
      <c r="F13" s="15" t="s">
        <v>22</v>
      </c>
      <c r="G13" s="15" t="s">
        <v>22</v>
      </c>
      <c r="H13" s="17" t="s">
        <v>22</v>
      </c>
      <c r="I13" s="18" t="s">
        <v>24</v>
      </c>
      <c r="J13" s="19" t="s">
        <v>23</v>
      </c>
      <c r="K13" s="15" t="s">
        <v>23</v>
      </c>
    </row>
    <row r="16" spans="1:11" x14ac:dyDescent="0.25">
      <c r="A16" s="2" t="s">
        <v>0</v>
      </c>
      <c r="B16" t="s">
        <v>1</v>
      </c>
    </row>
    <row r="17" spans="1:3" x14ac:dyDescent="0.25">
      <c r="A17" s="1" t="s">
        <v>8</v>
      </c>
      <c r="B17" s="2">
        <f>B7-B6</f>
        <v>2.7700000000000002E-2</v>
      </c>
      <c r="C17" t="str">
        <f ca="1">_xlfn.FORMULATEXT(B17)</f>
        <v>=B7-B6</v>
      </c>
    </row>
    <row r="18" spans="1:3" x14ac:dyDescent="0.25">
      <c r="A18" s="1" t="s">
        <v>6</v>
      </c>
      <c r="B18" s="2">
        <f>B8*SQRT((B6*(1-B6) + B7*(1-B7))/B9)</f>
        <v>2.7814417165437672E-2</v>
      </c>
      <c r="C18" t="str">
        <f ca="1">_xlfn.FORMULATEXT(B18)</f>
        <v>=B8*SQRT((B6*(1-B6) + B7*(1-B7))/B9)</v>
      </c>
    </row>
    <row r="20" spans="1:3" x14ac:dyDescent="0.25">
      <c r="A20" s="1" t="s">
        <v>7</v>
      </c>
      <c r="B20" s="2">
        <f>B17+B18</f>
        <v>5.5514417165437674E-2</v>
      </c>
      <c r="C20" t="str">
        <f ca="1">_xlfn.FORMULATEXT(B20)</f>
        <v>=B17+B18</v>
      </c>
    </row>
    <row r="21" spans="1:3" x14ac:dyDescent="0.25">
      <c r="A21" s="1" t="s">
        <v>9</v>
      </c>
      <c r="B21" s="2">
        <f>B17-B18</f>
        <v>-1.1441716543766911E-4</v>
      </c>
      <c r="C21" t="str">
        <f ca="1">_xlfn.FORMULATEXT(B21)</f>
        <v>=B17-B18</v>
      </c>
    </row>
    <row r="23" spans="1:3" x14ac:dyDescent="0.25">
      <c r="A23" s="1" t="s">
        <v>10</v>
      </c>
      <c r="B23" t="s">
        <v>12</v>
      </c>
    </row>
    <row r="24" spans="1:3" x14ac:dyDescent="0.25">
      <c r="A24" s="1" t="s">
        <v>11</v>
      </c>
      <c r="B24" s="2">
        <f>B7/B6</f>
        <v>1.2769999999999999</v>
      </c>
      <c r="C24" t="str">
        <f ca="1">_xlfn.FORMULATEXT(B24)</f>
        <v>=B7/B6</v>
      </c>
    </row>
    <row r="25" spans="1:3" x14ac:dyDescent="0.25">
      <c r="A25" s="1" t="s">
        <v>13</v>
      </c>
      <c r="B25" s="2">
        <f>LN(B24)</f>
        <v>0.24451357705040216</v>
      </c>
      <c r="C25" t="str">
        <f ca="1">_xlfn.FORMULATEXT(B25)</f>
        <v>=LN(B24)</v>
      </c>
    </row>
    <row r="26" spans="1:3" x14ac:dyDescent="0.25">
      <c r="A26" s="1" t="s">
        <v>6</v>
      </c>
      <c r="B26" s="2">
        <f>B8*SQRT(((1-B6)/B6+(1-B7)/B7)/B9)</f>
        <v>0.2466040795665205</v>
      </c>
      <c r="C26" t="str">
        <f ca="1">_xlfn.FORMULATEXT(B26)</f>
        <v>=B8*SQRT(((1-B6)/B6+(1-B7)/B7)/B9)</v>
      </c>
    </row>
    <row r="28" spans="1:3" x14ac:dyDescent="0.25">
      <c r="A28" s="1" t="s">
        <v>14</v>
      </c>
      <c r="B28" s="2">
        <f>B25+B26</f>
        <v>0.49111765661692264</v>
      </c>
      <c r="C28" t="str">
        <f t="shared" ref="C28:C29" ca="1" si="2">_xlfn.FORMULATEXT(B28)</f>
        <v>=B25+B26</v>
      </c>
    </row>
    <row r="29" spans="1:3" x14ac:dyDescent="0.25">
      <c r="A29" s="1" t="s">
        <v>15</v>
      </c>
      <c r="B29" s="2">
        <f>B25-B26</f>
        <v>-2.0905025161183366E-3</v>
      </c>
      <c r="C29" t="str">
        <f t="shared" ca="1" si="2"/>
        <v>=B25-B26</v>
      </c>
    </row>
    <row r="31" spans="1:3" x14ac:dyDescent="0.25">
      <c r="A31" s="1" t="s">
        <v>7</v>
      </c>
      <c r="B31" s="2">
        <f>EXP(B28)</f>
        <v>1.6341416088685046</v>
      </c>
      <c r="C31" t="str">
        <f ca="1">_xlfn.FORMULATEXT(B31)</f>
        <v>=EXP(B28)</v>
      </c>
    </row>
    <row r="32" spans="1:3" x14ac:dyDescent="0.25">
      <c r="A32" s="1" t="s">
        <v>9</v>
      </c>
      <c r="B32" s="2">
        <f>EXP(B29)</f>
        <v>0.99791168106240946</v>
      </c>
      <c r="C32" t="str">
        <f ca="1">_xlfn.FORMULATEXT(B32)</f>
        <v>=EXP(B29)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abSelected="1" workbookViewId="0"/>
  </sheetViews>
  <sheetFormatPr defaultRowHeight="15" x14ac:dyDescent="0.25"/>
  <cols>
    <col min="1" max="1" width="10.7109375" bestFit="1" customWidth="1"/>
  </cols>
  <sheetData>
    <row r="1" spans="1:2" x14ac:dyDescent="0.25">
      <c r="A1" s="26">
        <v>41961</v>
      </c>
    </row>
    <row r="3" spans="1:2" x14ac:dyDescent="0.25">
      <c r="B3" t="s">
        <v>26</v>
      </c>
    </row>
    <row r="4" spans="1:2" x14ac:dyDescent="0.25">
      <c r="B4" t="s">
        <v>27</v>
      </c>
    </row>
    <row r="6" spans="1:2" x14ac:dyDescent="0.25">
      <c r="B6" t="s">
        <v>28</v>
      </c>
    </row>
    <row r="7" spans="1:2" x14ac:dyDescent="0.25">
      <c r="B7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N=100</vt:lpstr>
      <vt:lpstr>N=1000</vt:lpstr>
      <vt:lpstr>Conclusion</vt:lpstr>
    </vt:vector>
  </TitlesOfParts>
  <Company>Augsburg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 Schield</dc:creator>
  <cp:lastModifiedBy>Milo Schield</cp:lastModifiedBy>
  <dcterms:created xsi:type="dcterms:W3CDTF">2014-11-17T04:41:34Z</dcterms:created>
  <dcterms:modified xsi:type="dcterms:W3CDTF">2014-11-18T12:06:11Z</dcterms:modified>
</cp:coreProperties>
</file>