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06-Discrete\CDF\"/>
    </mc:Choice>
  </mc:AlternateContent>
  <bookViews>
    <workbookView xWindow="0" yWindow="0" windowWidth="19875" windowHeight="10260"/>
  </bookViews>
  <sheets>
    <sheet name="XL" sheetId="5" r:id="rId1"/>
  </sheets>
  <calcPr calcId="152511"/>
</workbook>
</file>

<file path=xl/calcChain.xml><?xml version="1.0" encoding="utf-8"?>
<calcChain xmlns="http://schemas.openxmlformats.org/spreadsheetml/2006/main">
  <c r="G15" i="5" l="1"/>
  <c r="G9" i="5"/>
  <c r="G10" i="5" s="1"/>
  <c r="G49" i="5" l="1"/>
  <c r="L21" i="5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A45" i="5" l="1"/>
  <c r="C45" i="5" s="1"/>
  <c r="A12" i="5"/>
  <c r="A11" i="5" s="1"/>
  <c r="A10" i="5" s="1"/>
  <c r="A9" i="5" s="1"/>
  <c r="A8" i="5" s="1"/>
  <c r="A7" i="5" s="1"/>
  <c r="G11" i="5"/>
  <c r="C11" i="5" l="1"/>
  <c r="C12" i="5"/>
  <c r="C10" i="5"/>
  <c r="C9" i="5"/>
  <c r="C8" i="5"/>
  <c r="G14" i="5"/>
  <c r="G13" i="5" s="1"/>
  <c r="H13" i="5" s="1"/>
  <c r="G16" i="5"/>
  <c r="G17" i="5" s="1"/>
  <c r="H17" i="5" s="1"/>
  <c r="A13" i="5"/>
  <c r="A14" i="5" s="1"/>
  <c r="A15" i="5" s="1"/>
  <c r="A16" i="5" s="1"/>
  <c r="A17" i="5" s="1"/>
  <c r="L2" i="5"/>
  <c r="L3" i="5" s="1"/>
  <c r="L4" i="5" s="1"/>
  <c r="H48" i="5"/>
  <c r="H42" i="5"/>
  <c r="G37" i="5"/>
  <c r="H25" i="5"/>
  <c r="H26" i="5"/>
  <c r="H27" i="5"/>
  <c r="H28" i="5"/>
  <c r="H29" i="5"/>
  <c r="H30" i="5"/>
  <c r="H31" i="5"/>
  <c r="H32" i="5"/>
  <c r="H33" i="5"/>
  <c r="H24" i="5"/>
  <c r="H23" i="5"/>
  <c r="H11" i="5"/>
  <c r="H15" i="5"/>
  <c r="H4" i="5"/>
  <c r="G50" i="5"/>
  <c r="H50" i="5" s="1"/>
  <c r="A46" i="5"/>
  <c r="C46" i="5" s="1"/>
  <c r="G43" i="5"/>
  <c r="G44" i="5" s="1"/>
  <c r="H44" i="5" s="1"/>
  <c r="G41" i="5"/>
  <c r="G40" i="5" s="1"/>
  <c r="H40" i="5" s="1"/>
  <c r="I23" i="5"/>
  <c r="C7" i="5"/>
  <c r="C23" i="5"/>
  <c r="H14" i="5" l="1"/>
  <c r="H16" i="5"/>
  <c r="L5" i="5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H43" i="5"/>
  <c r="H41" i="5"/>
  <c r="H49" i="5"/>
  <c r="A44" i="5"/>
  <c r="A43" i="5" l="1"/>
  <c r="C44" i="5"/>
  <c r="B31" i="5"/>
  <c r="B32" i="5"/>
  <c r="B33" i="5"/>
  <c r="B15" i="5"/>
  <c r="B16" i="5"/>
  <c r="B17" i="5"/>
  <c r="A42" i="5" l="1"/>
  <c r="C43" i="5"/>
  <c r="A47" i="5"/>
  <c r="C47" i="5" s="1"/>
  <c r="B46" i="5"/>
  <c r="G47" i="5"/>
  <c r="G46" i="5" s="1"/>
  <c r="A41" i="5" l="1"/>
  <c r="C42" i="5"/>
  <c r="A48" i="5"/>
  <c r="C48" i="5" s="1"/>
  <c r="B47" i="5"/>
  <c r="H47" i="5"/>
  <c r="B42" i="5"/>
  <c r="B43" i="5"/>
  <c r="B44" i="5"/>
  <c r="B45" i="5"/>
  <c r="B41" i="5"/>
  <c r="B7" i="5"/>
  <c r="B8" i="5"/>
  <c r="B9" i="5"/>
  <c r="B10" i="5"/>
  <c r="B11" i="5"/>
  <c r="B12" i="5"/>
  <c r="B13" i="5"/>
  <c r="B14" i="5"/>
  <c r="B23" i="5"/>
  <c r="B24" i="5"/>
  <c r="B25" i="5"/>
  <c r="B26" i="5"/>
  <c r="B27" i="5"/>
  <c r="B28" i="5"/>
  <c r="B29" i="5"/>
  <c r="B30" i="5"/>
  <c r="I7" i="5"/>
  <c r="C40" i="5"/>
  <c r="I40" i="5"/>
  <c r="A40" i="5" l="1"/>
  <c r="B40" i="5" s="1"/>
  <c r="C41" i="5"/>
  <c r="A49" i="5"/>
  <c r="A50" i="5" s="1"/>
  <c r="B50" i="5" s="1"/>
  <c r="B48" i="5"/>
  <c r="H46" i="5"/>
  <c r="B49" i="5" l="1"/>
  <c r="C49" i="5"/>
  <c r="H10" i="5"/>
  <c r="H9" i="5"/>
  <c r="G8" i="5" l="1"/>
  <c r="H8" i="5" l="1"/>
  <c r="G7" i="5"/>
  <c r="H7" i="5" s="1"/>
</calcChain>
</file>

<file path=xl/sharedStrings.xml><?xml version="1.0" encoding="utf-8"?>
<sst xmlns="http://schemas.openxmlformats.org/spreadsheetml/2006/main" count="69" uniqueCount="34">
  <si>
    <t>A</t>
  </si>
  <si>
    <t>B</t>
  </si>
  <si>
    <t>C</t>
  </si>
  <si>
    <t>D</t>
  </si>
  <si>
    <t>E</t>
  </si>
  <si>
    <t>F</t>
  </si>
  <si>
    <t>K</t>
  </si>
  <si>
    <t>G</t>
  </si>
  <si>
    <t>H</t>
  </si>
  <si>
    <t>I</t>
  </si>
  <si>
    <t>T: Number of time periods</t>
  </si>
  <si>
    <t>R: Rate of successes PER unit time</t>
  </si>
  <si>
    <t>N: # of tries (assumed independent)</t>
  </si>
  <si>
    <t>P: Constant chance of success per try</t>
  </si>
  <si>
    <t>Chance of exactly k successes</t>
  </si>
  <si>
    <t>Chance of k or fewer successes</t>
  </si>
  <si>
    <t>PDF</t>
  </si>
  <si>
    <t>CDF</t>
  </si>
  <si>
    <t xml:space="preserve">Manual entry </t>
  </si>
  <si>
    <t>Chance of k successes in sample</t>
  </si>
  <si>
    <t>Chance of k successes in T periods</t>
  </si>
  <si>
    <t>POISSON DISTRIBUTION (Fixed success rate per unit time)</t>
  </si>
  <si>
    <t>Mean = Expected = R*T</t>
  </si>
  <si>
    <t>Expected Value = Mean = N*P</t>
  </si>
  <si>
    <t xml:space="preserve"> Size of Sample</t>
  </si>
  <si>
    <t xml:space="preserve"> # Successes in Population</t>
  </si>
  <si>
    <t>J</t>
  </si>
  <si>
    <t xml:space="preserve"> # in Population</t>
  </si>
  <si>
    <t>Select max K so CDF is less than 0.025</t>
  </si>
  <si>
    <t>Select min K so CDF is more than 0.975</t>
  </si>
  <si>
    <t>BINOMIAL DISTRIBUTION (Fixed probabililty per try)</t>
  </si>
  <si>
    <t>HYPERGEOMETRIC DISTRIBUTION (Sampling over 10% of population without replacing)</t>
  </si>
  <si>
    <t>Note: Statistical significance is indicated for two-sided tests.</t>
  </si>
  <si>
    <t>Unprotect Password: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</si>
</sst>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quotePrefix="1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quotePrefix="1" applyNumberFormat="1" applyFont="1" applyAlignment="1">
      <alignment horizontal="left"/>
    </xf>
    <xf numFmtId="0" fontId="3" fillId="0" borderId="0" xfId="0" applyFont="1"/>
    <xf numFmtId="0" fontId="0" fillId="0" borderId="4" xfId="0" applyBorder="1" applyAlignment="1">
      <alignment horizontal="center"/>
    </xf>
    <xf numFmtId="165" fontId="0" fillId="0" borderId="5" xfId="0" quotePrefix="1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5" fontId="0" fillId="0" borderId="7" xfId="0" quotePrefix="1" applyNumberFormat="1" applyBorder="1" applyAlignment="1">
      <alignment horizontal="center"/>
    </xf>
    <xf numFmtId="165" fontId="0" fillId="0" borderId="9" xfId="0" quotePrefix="1" applyNumberFormat="1" applyBorder="1" applyAlignment="1">
      <alignment horizontal="center"/>
    </xf>
    <xf numFmtId="165" fontId="3" fillId="0" borderId="7" xfId="0" quotePrefix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left"/>
    </xf>
    <xf numFmtId="0" fontId="1" fillId="0" borderId="13" xfId="0" applyFont="1" applyBorder="1"/>
    <xf numFmtId="0" fontId="0" fillId="0" borderId="0" xfId="0" applyBorder="1"/>
    <xf numFmtId="0" fontId="3" fillId="2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5" xfId="0" quotePrefix="1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quotePrefix="1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8" xfId="0" quotePrefix="1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5" fontId="0" fillId="0" borderId="19" xfId="0" quotePrefix="1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5" fontId="0" fillId="0" borderId="20" xfId="0" quotePrefix="1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7" xfId="0" quotePrefix="1" applyNumberFormat="1" applyFont="1" applyBorder="1" applyAlignment="1">
      <alignment horizontal="center"/>
    </xf>
    <xf numFmtId="165" fontId="1" fillId="0" borderId="5" xfId="0" quotePrefix="1" applyNumberFormat="1" applyFont="1" applyBorder="1" applyAlignment="1">
      <alignment horizontal="center"/>
    </xf>
    <xf numFmtId="165" fontId="3" fillId="0" borderId="5" xfId="0" quotePrefix="1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view="pageLayout" topLeftCell="A22" zoomScale="85" zoomScaleNormal="100" zoomScalePageLayoutView="85" workbookViewId="0">
      <selection activeCell="B3" activeCellId="8" sqref="G48 G42 B37 B36 A20 D20 I20 B4 B3"/>
    </sheetView>
  </sheetViews>
  <sheetFormatPr defaultRowHeight="12.75" x14ac:dyDescent="0.2"/>
  <cols>
    <col min="1" max="1" width="5.5703125" customWidth="1"/>
    <col min="2" max="2" width="6.7109375" customWidth="1"/>
    <col min="5" max="5" width="12.5703125" customWidth="1"/>
    <col min="6" max="6" width="2.28515625" customWidth="1"/>
    <col min="7" max="7" width="5.42578125" customWidth="1"/>
    <col min="8" max="8" width="6.140625" customWidth="1"/>
    <col min="9" max="9" width="7" customWidth="1"/>
    <col min="10" max="10" width="14" customWidth="1"/>
    <col min="11" max="11" width="10" customWidth="1"/>
    <col min="12" max="12" width="3" customWidth="1"/>
  </cols>
  <sheetData>
    <row r="1" spans="1:12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30" t="s">
        <v>5</v>
      </c>
      <c r="G1" s="30" t="s">
        <v>7</v>
      </c>
      <c r="H1" s="30" t="s">
        <v>8</v>
      </c>
      <c r="I1" s="30" t="s">
        <v>9</v>
      </c>
      <c r="J1" s="30" t="s">
        <v>26</v>
      </c>
      <c r="K1" s="30" t="s">
        <v>6</v>
      </c>
      <c r="L1" s="1">
        <v>1</v>
      </c>
    </row>
    <row r="2" spans="1:12" ht="12.95" customHeight="1" thickBot="1" x14ac:dyDescent="0.25">
      <c r="A2" s="1"/>
      <c r="B2" s="1"/>
      <c r="D2" s="2" t="s">
        <v>30</v>
      </c>
      <c r="E2" s="1"/>
      <c r="F2" s="1"/>
      <c r="G2" s="1"/>
      <c r="H2" s="1"/>
      <c r="K2" s="9"/>
      <c r="L2" s="1">
        <f>L1+1</f>
        <v>2</v>
      </c>
    </row>
    <row r="3" spans="1:12" ht="12.95" customHeight="1" thickTop="1" thickBot="1" x14ac:dyDescent="0.25">
      <c r="B3" s="54">
        <v>50</v>
      </c>
      <c r="C3" s="39" t="s">
        <v>12</v>
      </c>
      <c r="D3" s="40"/>
      <c r="E3" s="40"/>
      <c r="F3" s="40"/>
      <c r="G3" s="40"/>
      <c r="H3" s="40"/>
      <c r="I3" s="40"/>
      <c r="J3" s="40"/>
      <c r="K3" s="29"/>
      <c r="L3" s="1">
        <f>L2+1</f>
        <v>3</v>
      </c>
    </row>
    <row r="4" spans="1:12" ht="12.95" customHeight="1" thickBot="1" x14ac:dyDescent="0.25">
      <c r="B4" s="56">
        <v>0.2</v>
      </c>
      <c r="C4" s="41" t="s">
        <v>13</v>
      </c>
      <c r="D4" s="42"/>
      <c r="E4" s="40"/>
      <c r="F4" s="40"/>
      <c r="G4" s="40"/>
      <c r="H4" s="43">
        <f>B4*B3</f>
        <v>10</v>
      </c>
      <c r="I4" s="44" t="s">
        <v>23</v>
      </c>
      <c r="J4" s="44"/>
      <c r="L4" s="1">
        <f t="shared" ref="L4:L40" si="0">L3+1</f>
        <v>4</v>
      </c>
    </row>
    <row r="5" spans="1:12" ht="12.95" customHeight="1" thickTop="1" x14ac:dyDescent="0.2">
      <c r="I5" s="1"/>
      <c r="J5" s="1"/>
      <c r="K5" s="1"/>
      <c r="L5" s="1">
        <f t="shared" si="0"/>
        <v>5</v>
      </c>
    </row>
    <row r="6" spans="1:12" ht="12.95" customHeight="1" x14ac:dyDescent="0.2">
      <c r="A6" s="4" t="s">
        <v>6</v>
      </c>
      <c r="B6" s="26" t="s">
        <v>16</v>
      </c>
      <c r="C6" s="6" t="s">
        <v>14</v>
      </c>
      <c r="G6" s="4" t="s">
        <v>6</v>
      </c>
      <c r="H6" s="26" t="s">
        <v>17</v>
      </c>
      <c r="I6" s="6" t="s">
        <v>15</v>
      </c>
      <c r="J6" s="6"/>
      <c r="L6" s="1">
        <f t="shared" si="0"/>
        <v>6</v>
      </c>
    </row>
    <row r="7" spans="1:12" ht="12.95" customHeight="1" x14ac:dyDescent="0.2">
      <c r="A7" s="14">
        <f t="shared" ref="A7:A10" si="1">A8-1</f>
        <v>5</v>
      </c>
      <c r="B7" s="13">
        <f t="shared" ref="B7:B17" si="2">BINOMDIST(A7,B$3,B$4,0)</f>
        <v>2.9531204310524199E-2</v>
      </c>
      <c r="C7" s="3" t="str">
        <f ca="1">_xlfn.FORMULATEXT(B7)</f>
        <v>=BINOMDIST(A7,B$3,B$4,0)</v>
      </c>
      <c r="G7" s="12">
        <f t="shared" ref="G7:G8" si="3">G8-1</f>
        <v>3</v>
      </c>
      <c r="H7" s="13">
        <f t="shared" ref="H7:H17" si="4">BINOMDIST(G7,B$3,B$4,1)</f>
        <v>5.656361012155311E-3</v>
      </c>
      <c r="I7" s="3" t="str">
        <f ca="1">_xlfn.FORMULATEXT(H7)</f>
        <v>=BINOMDIST(G7,B$3,B$4,1)</v>
      </c>
      <c r="J7" s="3"/>
      <c r="L7" s="1">
        <f t="shared" si="0"/>
        <v>7</v>
      </c>
    </row>
    <row r="8" spans="1:12" ht="12.95" customHeight="1" x14ac:dyDescent="0.2">
      <c r="A8" s="14">
        <f t="shared" si="1"/>
        <v>6</v>
      </c>
      <c r="B8" s="15">
        <f t="shared" si="2"/>
        <v>5.53710080822329E-2</v>
      </c>
      <c r="C8" t="str">
        <f t="shared" ref="C8:C11" si="5">IF(A8=B$3*B$4, " K ="&amp;A8&amp;" is the average", "")</f>
        <v/>
      </c>
      <c r="G8" s="47">
        <f t="shared" si="3"/>
        <v>4</v>
      </c>
      <c r="H8" s="48">
        <f t="shared" si="4"/>
        <v>1.8496015060209318E-2</v>
      </c>
      <c r="I8" s="11"/>
      <c r="J8" s="11"/>
      <c r="L8" s="1">
        <f t="shared" si="0"/>
        <v>8</v>
      </c>
    </row>
    <row r="9" spans="1:12" ht="12.95" customHeight="1" x14ac:dyDescent="0.2">
      <c r="A9" s="14">
        <f t="shared" si="1"/>
        <v>7</v>
      </c>
      <c r="B9" s="15">
        <f t="shared" si="2"/>
        <v>8.7011584129223107E-2</v>
      </c>
      <c r="C9" t="str">
        <f t="shared" si="5"/>
        <v/>
      </c>
      <c r="G9" s="17">
        <f>IF(_xlfn.BINOM.INV(B$3,B$4,0.025)&lt;3, 2,_xlfn.BINOM.INV(B$3,B$4,0.025))</f>
        <v>5</v>
      </c>
      <c r="H9" s="20">
        <f t="shared" si="4"/>
        <v>4.8027219370733551E-2</v>
      </c>
      <c r="I9" s="1"/>
      <c r="J9" s="1"/>
      <c r="L9" s="1">
        <f t="shared" si="0"/>
        <v>9</v>
      </c>
    </row>
    <row r="10" spans="1:12" ht="12.95" customHeight="1" x14ac:dyDescent="0.2">
      <c r="A10" s="14">
        <f t="shared" si="1"/>
        <v>8</v>
      </c>
      <c r="B10" s="15">
        <f t="shared" si="2"/>
        <v>0.11692181617364354</v>
      </c>
      <c r="C10" t="str">
        <f t="shared" si="5"/>
        <v/>
      </c>
      <c r="G10" s="14">
        <f>G9+1</f>
        <v>6</v>
      </c>
      <c r="H10" s="20">
        <f t="shared" si="4"/>
        <v>0.1033982274529664</v>
      </c>
      <c r="I10" s="1"/>
      <c r="J10" s="1"/>
      <c r="L10" s="1">
        <f t="shared" si="0"/>
        <v>10</v>
      </c>
    </row>
    <row r="11" spans="1:12" ht="12.95" customHeight="1" thickBot="1" x14ac:dyDescent="0.25">
      <c r="A11" s="14">
        <f>A12-1</f>
        <v>9</v>
      </c>
      <c r="B11" s="15">
        <f t="shared" si="2"/>
        <v>0.13640878553591748</v>
      </c>
      <c r="C11" t="str">
        <f t="shared" si="5"/>
        <v/>
      </c>
      <c r="G11" s="35">
        <f>G10+1</f>
        <v>7</v>
      </c>
      <c r="H11" s="46">
        <f t="shared" si="4"/>
        <v>0.19040981158218975</v>
      </c>
      <c r="I11" s="1"/>
      <c r="J11" s="1"/>
      <c r="L11" s="1">
        <f t="shared" si="0"/>
        <v>11</v>
      </c>
    </row>
    <row r="12" spans="1:12" ht="12.95" customHeight="1" thickBot="1" x14ac:dyDescent="0.25">
      <c r="A12" s="14">
        <f>IF(B3*B4&lt;6, 5,B3*B4)</f>
        <v>10</v>
      </c>
      <c r="B12" s="15">
        <f t="shared" si="2"/>
        <v>0.13981900517431542</v>
      </c>
      <c r="C12" t="str">
        <f>IF(A12=B$3*B$4, " K ="&amp;A12&amp;" is the average", "")</f>
        <v xml:space="preserve"> K =10 is the average</v>
      </c>
      <c r="F12" s="1"/>
      <c r="G12" s="33"/>
      <c r="H12" s="34"/>
      <c r="I12" s="1"/>
      <c r="J12" s="1"/>
      <c r="L12" s="1">
        <f t="shared" si="0"/>
        <v>12</v>
      </c>
    </row>
    <row r="13" spans="1:12" ht="12.95" customHeight="1" x14ac:dyDescent="0.2">
      <c r="A13" s="14">
        <f>A12+1</f>
        <v>11</v>
      </c>
      <c r="B13" s="15">
        <f t="shared" si="2"/>
        <v>0.12710818652210495</v>
      </c>
      <c r="G13" s="31">
        <f t="shared" ref="G13:G14" si="6">G14-1</f>
        <v>13</v>
      </c>
      <c r="H13" s="32">
        <f t="shared" si="4"/>
        <v>0.88941349228488109</v>
      </c>
      <c r="I13" s="1"/>
      <c r="J13" s="1"/>
      <c r="L13" s="1">
        <f t="shared" si="0"/>
        <v>13</v>
      </c>
    </row>
    <row r="14" spans="1:12" ht="12.95" customHeight="1" x14ac:dyDescent="0.2">
      <c r="A14" s="14">
        <f t="shared" ref="A14:A17" si="7">A13+1</f>
        <v>12</v>
      </c>
      <c r="B14" s="16">
        <f t="shared" si="2"/>
        <v>0.10327540154921026</v>
      </c>
      <c r="G14" s="14">
        <f t="shared" si="6"/>
        <v>14</v>
      </c>
      <c r="H14" s="13">
        <f t="shared" si="4"/>
        <v>0.9392779203680508</v>
      </c>
      <c r="I14" s="11"/>
      <c r="J14" s="11"/>
      <c r="L14" s="1">
        <f t="shared" si="0"/>
        <v>14</v>
      </c>
    </row>
    <row r="15" spans="1:12" ht="12.95" customHeight="1" x14ac:dyDescent="0.2">
      <c r="A15" s="14">
        <f t="shared" si="7"/>
        <v>13</v>
      </c>
      <c r="B15" s="16">
        <f t="shared" si="2"/>
        <v>7.547048574749983E-2</v>
      </c>
      <c r="C15" s="10"/>
      <c r="G15" s="17">
        <f>IF(_xlfn.BINOM.INV(B$3,B$4,0.975)&lt;G11+4, G11+3,_xlfn.BINOM.INV(B$3,B$4,0.975)-1)</f>
        <v>15</v>
      </c>
      <c r="H15" s="50">
        <f t="shared" si="4"/>
        <v>0.96919657721795249</v>
      </c>
      <c r="I15" s="10"/>
      <c r="J15" s="10"/>
      <c r="L15" s="1">
        <f t="shared" si="0"/>
        <v>15</v>
      </c>
    </row>
    <row r="16" spans="1:12" ht="12.95" customHeight="1" x14ac:dyDescent="0.2">
      <c r="A16" s="14">
        <f t="shared" si="7"/>
        <v>14</v>
      </c>
      <c r="B16" s="16">
        <f t="shared" si="2"/>
        <v>4.9864428083169536E-2</v>
      </c>
      <c r="C16" s="10"/>
      <c r="G16" s="47">
        <f>G15+1</f>
        <v>16</v>
      </c>
      <c r="H16" s="49">
        <f t="shared" si="4"/>
        <v>0.98555834268274234</v>
      </c>
      <c r="I16" s="10"/>
      <c r="J16" s="10"/>
      <c r="L16" s="1">
        <f t="shared" si="0"/>
        <v>16</v>
      </c>
    </row>
    <row r="17" spans="1:12" ht="12.95" customHeight="1" x14ac:dyDescent="0.2">
      <c r="A17" s="14">
        <f t="shared" si="7"/>
        <v>15</v>
      </c>
      <c r="B17" s="19">
        <f t="shared" si="2"/>
        <v>2.9918656849901724E-2</v>
      </c>
      <c r="C17" s="3"/>
      <c r="G17" s="14">
        <f>G16+1</f>
        <v>17</v>
      </c>
      <c r="H17" s="13">
        <f t="shared" si="4"/>
        <v>0.99373922541513737</v>
      </c>
      <c r="L17" s="1">
        <f t="shared" si="0"/>
        <v>17</v>
      </c>
    </row>
    <row r="18" spans="1:12" ht="12.95" customHeight="1" x14ac:dyDescent="0.2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30" t="s">
        <v>5</v>
      </c>
      <c r="G18" s="30" t="s">
        <v>7</v>
      </c>
      <c r="H18" s="30" t="s">
        <v>8</v>
      </c>
      <c r="I18" s="30" t="s">
        <v>9</v>
      </c>
      <c r="J18" s="30" t="s">
        <v>26</v>
      </c>
      <c r="K18" s="30" t="s">
        <v>6</v>
      </c>
      <c r="L18" s="1">
        <f t="shared" si="0"/>
        <v>18</v>
      </c>
    </row>
    <row r="19" spans="1:12" ht="12.95" customHeight="1" thickBot="1" x14ac:dyDescent="0.25">
      <c r="C19" s="6" t="s">
        <v>31</v>
      </c>
      <c r="L19" s="1">
        <f t="shared" si="0"/>
        <v>19</v>
      </c>
    </row>
    <row r="20" spans="1:12" ht="12.95" customHeight="1" thickTop="1" thickBot="1" x14ac:dyDescent="0.25">
      <c r="A20" s="54">
        <v>50</v>
      </c>
      <c r="B20" s="39" t="s">
        <v>27</v>
      </c>
      <c r="C20" s="40"/>
      <c r="D20" s="55">
        <v>10</v>
      </c>
      <c r="E20" s="39" t="s">
        <v>25</v>
      </c>
      <c r="F20" s="40"/>
      <c r="G20" s="40"/>
      <c r="H20" s="40"/>
      <c r="I20" s="52">
        <v>10</v>
      </c>
      <c r="J20" s="41" t="s">
        <v>24</v>
      </c>
      <c r="L20" s="1">
        <f t="shared" si="0"/>
        <v>20</v>
      </c>
    </row>
    <row r="21" spans="1:12" ht="12.95" customHeight="1" x14ac:dyDescent="0.2">
      <c r="D21" s="29"/>
      <c r="E21" s="29"/>
      <c r="L21" s="1">
        <f t="shared" si="0"/>
        <v>21</v>
      </c>
    </row>
    <row r="22" spans="1:12" ht="12.95" customHeight="1" x14ac:dyDescent="0.2">
      <c r="A22" s="4" t="s">
        <v>6</v>
      </c>
      <c r="B22" s="26" t="s">
        <v>16</v>
      </c>
      <c r="C22" s="6" t="s">
        <v>19</v>
      </c>
      <c r="G22" s="4" t="s">
        <v>6</v>
      </c>
      <c r="H22" s="26" t="s">
        <v>17</v>
      </c>
      <c r="I22" s="6" t="s">
        <v>15</v>
      </c>
      <c r="J22" s="6"/>
      <c r="L22" s="1">
        <f t="shared" si="0"/>
        <v>22</v>
      </c>
    </row>
    <row r="23" spans="1:12" ht="12.95" customHeight="1" x14ac:dyDescent="0.2">
      <c r="A23" s="12">
        <v>0</v>
      </c>
      <c r="B23" s="13">
        <f t="shared" ref="B23:B33" si="8">HYPGEOMDIST(A23,I$20,D$20,A$20)</f>
        <v>8.2519234192428403E-2</v>
      </c>
      <c r="C23" s="27" t="str">
        <f ca="1">_xlfn.FORMULATEXT(B23)</f>
        <v>=HYPGEOMDIST(A23,I$20,D$20,A$20)</v>
      </c>
      <c r="G23" s="12">
        <v>0</v>
      </c>
      <c r="H23" s="13">
        <f t="shared" ref="H23:H33" si="9">_xlfn.HYPGEOM.DIST(G23,I$20,D$20,A$20,1)</f>
        <v>8.2519234192428403E-2</v>
      </c>
      <c r="I23" s="27" t="str">
        <f ca="1">_xlfn.FORMULATEXT(H23)</f>
        <v>=HYPGEOM.DIST(G23,I$20,D$20,A$20,1)</v>
      </c>
      <c r="J23" s="27"/>
      <c r="L23" s="1">
        <f t="shared" si="0"/>
        <v>23</v>
      </c>
    </row>
    <row r="24" spans="1:12" ht="12.95" customHeight="1" x14ac:dyDescent="0.2">
      <c r="A24" s="14">
        <v>1</v>
      </c>
      <c r="B24" s="20">
        <f t="shared" si="8"/>
        <v>0.26619107804009151</v>
      </c>
      <c r="C24" s="2"/>
      <c r="G24" s="14">
        <v>1</v>
      </c>
      <c r="H24" s="20">
        <f t="shared" si="9"/>
        <v>0.34871031223251991</v>
      </c>
      <c r="I24" s="2"/>
      <c r="J24" s="2"/>
      <c r="L24" s="1">
        <f t="shared" si="0"/>
        <v>24</v>
      </c>
    </row>
    <row r="25" spans="1:12" ht="12.95" customHeight="1" x14ac:dyDescent="0.2">
      <c r="A25" s="14">
        <v>2</v>
      </c>
      <c r="B25" s="20">
        <f t="shared" si="8"/>
        <v>0.3368980831444911</v>
      </c>
      <c r="G25" s="14">
        <v>2</v>
      </c>
      <c r="H25" s="20">
        <f t="shared" si="9"/>
        <v>0.68560839537701113</v>
      </c>
      <c r="I25" s="10"/>
      <c r="J25" s="10"/>
      <c r="L25" s="1">
        <f t="shared" si="0"/>
        <v>25</v>
      </c>
    </row>
    <row r="26" spans="1:12" ht="12.95" customHeight="1" x14ac:dyDescent="0.2">
      <c r="A26" s="14">
        <v>3</v>
      </c>
      <c r="B26" s="20">
        <f t="shared" si="8"/>
        <v>0.21779270021462047</v>
      </c>
      <c r="G26" s="14">
        <v>3</v>
      </c>
      <c r="H26" s="20">
        <f t="shared" si="9"/>
        <v>0.90340109559163162</v>
      </c>
      <c r="I26" s="11"/>
      <c r="J26" s="11"/>
      <c r="L26" s="1">
        <f t="shared" si="0"/>
        <v>26</v>
      </c>
    </row>
    <row r="27" spans="1:12" ht="12.95" customHeight="1" x14ac:dyDescent="0.2">
      <c r="A27" s="14">
        <v>4</v>
      </c>
      <c r="B27" s="20">
        <f t="shared" si="8"/>
        <v>7.8469428753796977E-2</v>
      </c>
      <c r="G27" s="14">
        <v>4</v>
      </c>
      <c r="H27" s="20">
        <f t="shared" si="9"/>
        <v>0.98187052434542865</v>
      </c>
      <c r="I27" s="11"/>
      <c r="J27" s="11"/>
      <c r="L27" s="1">
        <f t="shared" si="0"/>
        <v>27</v>
      </c>
    </row>
    <row r="28" spans="1:12" ht="12.95" customHeight="1" x14ac:dyDescent="0.2">
      <c r="A28" s="14">
        <v>5</v>
      </c>
      <c r="B28" s="20">
        <f t="shared" si="8"/>
        <v>1.6142282486495404E-2</v>
      </c>
      <c r="C28" s="7"/>
      <c r="G28" s="14">
        <v>5</v>
      </c>
      <c r="H28" s="20">
        <f t="shared" si="9"/>
        <v>0.99801280683192406</v>
      </c>
      <c r="I28" s="11"/>
      <c r="J28" s="11"/>
      <c r="L28" s="1">
        <f t="shared" si="0"/>
        <v>28</v>
      </c>
    </row>
    <row r="29" spans="1:12" ht="12.95" customHeight="1" x14ac:dyDescent="0.2">
      <c r="A29" s="14">
        <v>6</v>
      </c>
      <c r="B29" s="20">
        <f t="shared" si="8"/>
        <v>1.8683197322332632E-3</v>
      </c>
      <c r="G29" s="14">
        <v>6</v>
      </c>
      <c r="H29" s="20">
        <f t="shared" si="9"/>
        <v>0.99988112656415729</v>
      </c>
      <c r="L29" s="1">
        <f t="shared" si="0"/>
        <v>29</v>
      </c>
    </row>
    <row r="30" spans="1:12" ht="12.95" customHeight="1" x14ac:dyDescent="0.2">
      <c r="A30" s="17">
        <v>7</v>
      </c>
      <c r="B30" s="22">
        <f t="shared" si="8"/>
        <v>1.1541743519587703E-4</v>
      </c>
      <c r="D30" s="8"/>
      <c r="G30" s="14">
        <v>7</v>
      </c>
      <c r="H30" s="20">
        <f t="shared" si="9"/>
        <v>0.99999654399935312</v>
      </c>
      <c r="L30" s="1">
        <f t="shared" si="0"/>
        <v>30</v>
      </c>
    </row>
    <row r="31" spans="1:12" ht="12.95" customHeight="1" x14ac:dyDescent="0.2">
      <c r="A31" s="14">
        <v>8</v>
      </c>
      <c r="B31" s="20">
        <f t="shared" si="8"/>
        <v>3.4169635419832171E-6</v>
      </c>
      <c r="C31" s="3"/>
      <c r="G31" s="14">
        <v>8</v>
      </c>
      <c r="H31" s="20">
        <f t="shared" si="9"/>
        <v>0.99999996096289512</v>
      </c>
      <c r="I31" s="10"/>
      <c r="J31" s="10"/>
      <c r="L31" s="1">
        <f t="shared" si="0"/>
        <v>31</v>
      </c>
    </row>
    <row r="32" spans="1:12" ht="12.95" customHeight="1" x14ac:dyDescent="0.2">
      <c r="A32" s="17">
        <v>9</v>
      </c>
      <c r="B32" s="22">
        <f t="shared" si="8"/>
        <v>3.8939755464196079E-8</v>
      </c>
      <c r="C32" s="3"/>
      <c r="G32" s="14">
        <v>9</v>
      </c>
      <c r="H32" s="20">
        <f t="shared" si="9"/>
        <v>0.99999999990265065</v>
      </c>
      <c r="I32" s="11"/>
      <c r="J32" s="11"/>
      <c r="L32" s="1">
        <f t="shared" si="0"/>
        <v>32</v>
      </c>
    </row>
    <row r="33" spans="1:12" ht="12.95" customHeight="1" x14ac:dyDescent="0.2">
      <c r="A33" s="23">
        <v>10</v>
      </c>
      <c r="B33" s="21">
        <f t="shared" si="8"/>
        <v>9.7349388660490369E-11</v>
      </c>
      <c r="C33" s="3"/>
      <c r="G33" s="23">
        <v>10</v>
      </c>
      <c r="H33" s="21">
        <f t="shared" si="9"/>
        <v>1</v>
      </c>
      <c r="L33" s="1">
        <f t="shared" si="0"/>
        <v>33</v>
      </c>
    </row>
    <row r="34" spans="1:12" ht="12.95" customHeight="1" x14ac:dyDescent="0.2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30" t="s">
        <v>5</v>
      </c>
      <c r="G34" s="30" t="s">
        <v>7</v>
      </c>
      <c r="H34" s="30" t="s">
        <v>8</v>
      </c>
      <c r="I34" s="30" t="s">
        <v>9</v>
      </c>
      <c r="J34" s="30" t="s">
        <v>26</v>
      </c>
      <c r="K34" s="30" t="s">
        <v>6</v>
      </c>
      <c r="L34" s="1">
        <f t="shared" si="0"/>
        <v>34</v>
      </c>
    </row>
    <row r="35" spans="1:12" ht="12.95" customHeight="1" thickBot="1" x14ac:dyDescent="0.25">
      <c r="A35" s="1"/>
      <c r="B35" s="1"/>
      <c r="D35" s="2" t="s">
        <v>21</v>
      </c>
      <c r="E35" s="1"/>
      <c r="F35" s="1"/>
      <c r="L35" s="1">
        <f t="shared" si="0"/>
        <v>35</v>
      </c>
    </row>
    <row r="36" spans="1:12" ht="12.95" customHeight="1" thickTop="1" thickBot="1" x14ac:dyDescent="0.25">
      <c r="B36" s="53">
        <v>0.2</v>
      </c>
      <c r="C36" s="2" t="s">
        <v>11</v>
      </c>
      <c r="L36" s="1">
        <f t="shared" si="0"/>
        <v>36</v>
      </c>
    </row>
    <row r="37" spans="1:12" ht="12.95" customHeight="1" thickBot="1" x14ac:dyDescent="0.25">
      <c r="B37" s="52">
        <v>50</v>
      </c>
      <c r="C37" s="28" t="s">
        <v>10</v>
      </c>
      <c r="D37" s="29"/>
      <c r="E37" s="29"/>
      <c r="G37" s="4">
        <f>B37*B36</f>
        <v>10</v>
      </c>
      <c r="H37" s="6" t="s">
        <v>22</v>
      </c>
      <c r="I37" s="6"/>
      <c r="J37" s="6"/>
      <c r="L37" s="1">
        <f t="shared" si="0"/>
        <v>37</v>
      </c>
    </row>
    <row r="38" spans="1:12" ht="12.95" customHeight="1" thickTop="1" x14ac:dyDescent="0.2">
      <c r="L38" s="1">
        <f t="shared" si="0"/>
        <v>38</v>
      </c>
    </row>
    <row r="39" spans="1:12" ht="12.95" customHeight="1" x14ac:dyDescent="0.2">
      <c r="A39" s="4" t="s">
        <v>6</v>
      </c>
      <c r="B39" s="26" t="s">
        <v>16</v>
      </c>
      <c r="C39" s="6" t="s">
        <v>20</v>
      </c>
      <c r="G39" s="4" t="s">
        <v>6</v>
      </c>
      <c r="H39" s="26" t="s">
        <v>17</v>
      </c>
      <c r="I39" s="6" t="s">
        <v>15</v>
      </c>
      <c r="J39" s="6"/>
      <c r="L39" s="1">
        <f t="shared" si="0"/>
        <v>39</v>
      </c>
    </row>
    <row r="40" spans="1:12" ht="12.95" customHeight="1" x14ac:dyDescent="0.2">
      <c r="A40" s="14">
        <f t="shared" ref="A40:A43" si="10">A41-1</f>
        <v>5</v>
      </c>
      <c r="B40" s="13">
        <f t="shared" ref="B40:B44" si="11">POISSON(A40,B$36*B$37,0)</f>
        <v>3.7833274802070715E-2</v>
      </c>
      <c r="C40" s="3" t="str">
        <f ca="1">_xlfn.FORMULATEXT(B40)</f>
        <v>=POISSON(A40,B$36*B$37,0)</v>
      </c>
      <c r="G40" s="12">
        <f>G41-1</f>
        <v>1</v>
      </c>
      <c r="H40" s="13">
        <f t="shared" ref="H40:H50" si="12">POISSON(G40,B$36*B$37,1)</f>
        <v>4.9939922738733344E-4</v>
      </c>
      <c r="I40" s="3" t="str">
        <f ca="1">_xlfn.FORMULATEXT(H40)</f>
        <v>=POISSON(G40,B$36*B$37,1)</v>
      </c>
      <c r="J40" s="3"/>
      <c r="L40" s="1">
        <f t="shared" si="0"/>
        <v>40</v>
      </c>
    </row>
    <row r="41" spans="1:12" ht="12.95" customHeight="1" thickBot="1" x14ac:dyDescent="0.25">
      <c r="A41" s="14">
        <f t="shared" si="10"/>
        <v>6</v>
      </c>
      <c r="B41" s="20">
        <f t="shared" si="11"/>
        <v>6.3055458003451192E-2</v>
      </c>
      <c r="C41" t="str">
        <f t="shared" ref="C41:C44" si="13">IF(A41=B$36*B$37, " K ="&amp;A41&amp;" is the average", "")</f>
        <v/>
      </c>
      <c r="G41" s="24">
        <f>G42-1</f>
        <v>2</v>
      </c>
      <c r="H41" s="13">
        <f t="shared" si="12"/>
        <v>2.7693957155115762E-3</v>
      </c>
      <c r="I41" s="11"/>
      <c r="J41" s="11"/>
      <c r="L41" s="1"/>
    </row>
    <row r="42" spans="1:12" ht="12.95" customHeight="1" thickTop="1" thickBot="1" x14ac:dyDescent="0.25">
      <c r="A42" s="14">
        <f t="shared" si="10"/>
        <v>7</v>
      </c>
      <c r="B42" s="20">
        <f t="shared" si="11"/>
        <v>9.0079225719215977E-2</v>
      </c>
      <c r="C42" t="str">
        <f t="shared" si="13"/>
        <v/>
      </c>
      <c r="E42" s="9" t="s">
        <v>18</v>
      </c>
      <c r="F42" s="9"/>
      <c r="G42" s="51">
        <v>3</v>
      </c>
      <c r="H42" s="13">
        <f t="shared" si="12"/>
        <v>1.0336050675925718E-2</v>
      </c>
      <c r="I42" s="10" t="s">
        <v>28</v>
      </c>
      <c r="J42" s="10"/>
      <c r="L42" s="1"/>
    </row>
    <row r="43" spans="1:12" ht="12.95" customHeight="1" thickTop="1" x14ac:dyDescent="0.2">
      <c r="A43" s="14">
        <f t="shared" si="10"/>
        <v>8</v>
      </c>
      <c r="B43" s="20">
        <f t="shared" si="11"/>
        <v>0.11259903214901996</v>
      </c>
      <c r="C43" t="str">
        <f t="shared" si="13"/>
        <v/>
      </c>
      <c r="G43" s="25">
        <f>G42+1</f>
        <v>4</v>
      </c>
      <c r="H43" s="13">
        <f t="shared" si="12"/>
        <v>2.9252688076961065E-2</v>
      </c>
      <c r="L43" s="1"/>
    </row>
    <row r="44" spans="1:12" ht="12.95" customHeight="1" thickBot="1" x14ac:dyDescent="0.25">
      <c r="A44" s="14">
        <f>A45-1</f>
        <v>9</v>
      </c>
      <c r="B44" s="20">
        <f t="shared" si="11"/>
        <v>0.1251100357211333</v>
      </c>
      <c r="C44" t="str">
        <f t="shared" si="13"/>
        <v/>
      </c>
      <c r="G44" s="35">
        <f>G43+1</f>
        <v>5</v>
      </c>
      <c r="H44" s="36">
        <f t="shared" si="12"/>
        <v>6.7085962879031805E-2</v>
      </c>
      <c r="L44" s="1"/>
    </row>
    <row r="45" spans="1:12" ht="12.95" customHeight="1" thickBot="1" x14ac:dyDescent="0.25">
      <c r="A45" s="14">
        <f>IF(B36*B37&lt;6, 5,B36*B37)</f>
        <v>10</v>
      </c>
      <c r="B45" s="20">
        <f t="shared" ref="B45:B50" si="14">POISSON(A45,B$36*B$37,0)</f>
        <v>0.1251100357211333</v>
      </c>
      <c r="C45" t="str">
        <f>IF(A45=B$36*B$37, " K ="&amp;A45&amp;" is the average", "")</f>
        <v xml:space="preserve"> K =10 is the average</v>
      </c>
      <c r="G45" s="37"/>
      <c r="H45" s="38"/>
      <c r="L45" s="1"/>
    </row>
    <row r="46" spans="1:12" ht="12.95" customHeight="1" x14ac:dyDescent="0.2">
      <c r="A46" s="14">
        <f>A45+1</f>
        <v>11</v>
      </c>
      <c r="B46" s="20">
        <f t="shared" si="14"/>
        <v>0.11373639611012118</v>
      </c>
      <c r="C46" t="str">
        <f t="shared" ref="C46:C49" si="15">IF(A46=B$36*B$37, " K ="&amp;A46&amp;" is the average", "")</f>
        <v/>
      </c>
      <c r="G46" s="31">
        <f>G47-1</f>
        <v>15</v>
      </c>
      <c r="H46" s="32">
        <f t="shared" si="12"/>
        <v>0.95125959669602134</v>
      </c>
      <c r="L46" s="1"/>
    </row>
    <row r="47" spans="1:12" ht="12.95" customHeight="1" thickBot="1" x14ac:dyDescent="0.25">
      <c r="A47" s="14">
        <f t="shared" ref="A47:A50" si="16">A46+1</f>
        <v>12</v>
      </c>
      <c r="B47" s="20">
        <f t="shared" si="14"/>
        <v>9.4780330091767673E-2</v>
      </c>
      <c r="C47" t="str">
        <f t="shared" si="15"/>
        <v/>
      </c>
      <c r="G47" s="14">
        <f t="shared" ref="G47" si="17">G48-1</f>
        <v>16</v>
      </c>
      <c r="H47" s="20">
        <f t="shared" si="12"/>
        <v>0.97295839021519881</v>
      </c>
      <c r="I47" s="11"/>
      <c r="J47" s="11"/>
      <c r="L47" s="1"/>
    </row>
    <row r="48" spans="1:12" ht="12.95" customHeight="1" thickTop="1" thickBot="1" x14ac:dyDescent="0.25">
      <c r="A48" s="14">
        <f t="shared" si="16"/>
        <v>13</v>
      </c>
      <c r="B48" s="20">
        <f t="shared" si="14"/>
        <v>7.2907946224436637E-2</v>
      </c>
      <c r="C48" t="str">
        <f t="shared" si="15"/>
        <v/>
      </c>
      <c r="E48" s="9" t="s">
        <v>18</v>
      </c>
      <c r="F48" s="9"/>
      <c r="G48" s="51">
        <v>17</v>
      </c>
      <c r="H48" s="20">
        <f t="shared" si="12"/>
        <v>0.9857223864029504</v>
      </c>
      <c r="I48" s="10" t="s">
        <v>29</v>
      </c>
      <c r="J48" s="10"/>
      <c r="L48" s="1"/>
    </row>
    <row r="49" spans="1:12" ht="12.95" customHeight="1" thickTop="1" x14ac:dyDescent="0.2">
      <c r="A49" s="14">
        <f t="shared" si="16"/>
        <v>14</v>
      </c>
      <c r="B49" s="21">
        <f t="shared" si="14"/>
        <v>5.2077104446026187E-2</v>
      </c>
      <c r="C49" t="str">
        <f t="shared" si="15"/>
        <v/>
      </c>
      <c r="G49" s="18">
        <f>G48+1</f>
        <v>18</v>
      </c>
      <c r="H49" s="20">
        <f t="shared" si="12"/>
        <v>0.99281349539614561</v>
      </c>
      <c r="L49" s="1"/>
    </row>
    <row r="50" spans="1:12" ht="12.95" customHeight="1" x14ac:dyDescent="0.2">
      <c r="A50" s="14">
        <f t="shared" si="16"/>
        <v>15</v>
      </c>
      <c r="B50" s="21">
        <f t="shared" si="14"/>
        <v>3.4718069630684127E-2</v>
      </c>
      <c r="G50" s="18">
        <f>G49+1</f>
        <v>19</v>
      </c>
      <c r="H50" s="20">
        <f t="shared" si="12"/>
        <v>0.99654565802414319</v>
      </c>
      <c r="L50" s="1"/>
    </row>
    <row r="51" spans="1:12" ht="12.95" customHeight="1" x14ac:dyDescent="0.2">
      <c r="A51" s="11" t="s">
        <v>33</v>
      </c>
      <c r="F51" s="11" t="s">
        <v>32</v>
      </c>
    </row>
    <row r="52" spans="1:12" ht="12.95" customHeight="1" x14ac:dyDescent="0.2"/>
    <row r="53" spans="1:12" ht="12.95" customHeight="1" x14ac:dyDescent="0.2"/>
    <row r="54" spans="1:12" ht="12.95" customHeight="1" x14ac:dyDescent="0.2">
      <c r="C54" s="11"/>
    </row>
    <row r="55" spans="1:12" ht="12.95" customHeight="1" x14ac:dyDescent="0.2">
      <c r="A55" s="45"/>
      <c r="B55" s="45"/>
      <c r="C55" s="11"/>
    </row>
    <row r="56" spans="1:12" ht="12.95" customHeight="1" x14ac:dyDescent="0.2">
      <c r="A56" s="1"/>
      <c r="B56" s="1"/>
      <c r="C56" s="11"/>
    </row>
    <row r="57" spans="1:12" ht="12.95" customHeight="1" x14ac:dyDescent="0.2">
      <c r="C57" s="11"/>
    </row>
    <row r="58" spans="1:12" ht="12.95" customHeight="1" x14ac:dyDescent="0.2">
      <c r="A58" s="1"/>
      <c r="C58" s="11"/>
    </row>
    <row r="59" spans="1:12" ht="12.95" customHeight="1" x14ac:dyDescent="0.2">
      <c r="C59" s="11"/>
    </row>
    <row r="60" spans="1:12" ht="12.95" customHeight="1" x14ac:dyDescent="0.2"/>
    <row r="61" spans="1:12" ht="12.95" customHeight="1" x14ac:dyDescent="0.2"/>
    <row r="62" spans="1:12" ht="12.95" customHeight="1" x14ac:dyDescent="0.2"/>
    <row r="63" spans="1:12" ht="12.95" customHeight="1" x14ac:dyDescent="0.2"/>
    <row r="64" spans="1:12" ht="12.95" customHeight="1" x14ac:dyDescent="0.2"/>
    <row r="65" ht="12.95" customHeight="1" x14ac:dyDescent="0.2"/>
  </sheetData>
  <sheetProtection algorithmName="SHA-512" hashValue="B0gyt6YkW+HdpI+ZOorcvWc4koS+uEBg8d3zyDAgA6U1Rs3Vz+V2k+I0nqu4y3XZ6brm35IJFjxjPPsfXEV/dQ==" saltValue="ufLD00swMUDzYdRjQ8r0SQ==" spinCount="100000" sheet="1" objects="1" scenarios="1" selectLockedCells="1"/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&amp;L03/24/2015
PDF: Probability Distribution Function&amp;C&amp;"Arial,Bold"Discrete PDF-CDF Calculator
Enter # is boxes&amp;RExcel 2013 V0C
CDF: Cumulative Distribution Function</oddHeader>
    <oddFooter>&amp;L&amp;F&amp;RSchield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XL</vt:lpstr>
    </vt:vector>
  </TitlesOfParts>
  <Company>StatLit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Discrete PDF &amp; CDF</dc:title>
  <dc:creator>Milo Schield</dc:creator>
  <dc:description>Protect Password: Excel</dc:description>
  <cp:lastModifiedBy>Milo Schield</cp:lastModifiedBy>
  <cp:lastPrinted>2014-10-28T20:54:10Z</cp:lastPrinted>
  <dcterms:created xsi:type="dcterms:W3CDTF">2013-09-17T23:13:11Z</dcterms:created>
  <dcterms:modified xsi:type="dcterms:W3CDTF">2015-03-25T14:33:30Z</dcterms:modified>
</cp:coreProperties>
</file>