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Excel\Ch02-Predicting\XL4B-Logistic-Regress\MLE-vs-OLS1\"/>
    </mc:Choice>
  </mc:AlternateContent>
  <bookViews>
    <workbookView xWindow="0" yWindow="0" windowWidth="19110" windowHeight="8145"/>
  </bookViews>
  <sheets>
    <sheet name="1Y1X-Ht" sheetId="3" r:id="rId1"/>
    <sheet name="1Y1X-Wt" sheetId="4" r:id="rId2"/>
    <sheet name="1Y2X-HtWt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5" l="1"/>
  <c r="O8" i="3"/>
  <c r="N8" i="3"/>
  <c r="K3" i="4"/>
  <c r="K4" i="4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2" i="4"/>
  <c r="K14" i="5"/>
  <c r="K13" i="5"/>
  <c r="K6" i="5"/>
  <c r="K7" i="5" s="1"/>
  <c r="K8" i="5" s="1"/>
  <c r="K9" i="5" s="1"/>
  <c r="K10" i="5" s="1"/>
  <c r="K11" i="5" s="1"/>
  <c r="K12" i="5" s="1"/>
  <c r="K2" i="5"/>
  <c r="K3" i="5"/>
  <c r="K4" i="5" s="1"/>
  <c r="K5" i="5" s="1"/>
  <c r="P7" i="5"/>
  <c r="P7" i="4"/>
  <c r="P14" i="4"/>
  <c r="P14" i="5"/>
  <c r="O6" i="5"/>
  <c r="P8" i="3"/>
  <c r="O7" i="3"/>
  <c r="P14" i="3"/>
  <c r="O7" i="5" l="1"/>
  <c r="N7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4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I11" i="5" l="1"/>
  <c r="I10" i="5"/>
  <c r="H11" i="4" l="1"/>
  <c r="O7" i="4"/>
  <c r="N7" i="4"/>
  <c r="H10" i="4" s="1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9" i="4"/>
  <c r="N69" i="4"/>
  <c r="O68" i="4"/>
  <c r="N68" i="4"/>
  <c r="O67" i="4"/>
  <c r="N67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33" i="4"/>
  <c r="N33" i="4"/>
  <c r="O32" i="4"/>
  <c r="N32" i="4"/>
  <c r="O31" i="4"/>
  <c r="N31" i="4"/>
  <c r="O30" i="4"/>
  <c r="N30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14" i="4"/>
  <c r="N14" i="4"/>
  <c r="N6" i="4" l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4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7" i="3" l="1"/>
  <c r="H11" i="3"/>
  <c r="H10" i="3"/>
</calcChain>
</file>

<file path=xl/sharedStrings.xml><?xml version="1.0" encoding="utf-8"?>
<sst xmlns="http://schemas.openxmlformats.org/spreadsheetml/2006/main" count="109" uniqueCount="51">
  <si>
    <t>Weight</t>
  </si>
  <si>
    <t>Height</t>
  </si>
  <si>
    <t>http://www.statlit.org/pdf/2015-Schield-Logistic-OLS1C-Excel2013-Demo.pdf</t>
  </si>
  <si>
    <t>ln(Odds(Male) = -41.40 + 0.3817*Height + 0.1146*Weight</t>
  </si>
  <si>
    <t>Intercept</t>
  </si>
  <si>
    <t>Ave ht</t>
  </si>
  <si>
    <t>Ave wt</t>
  </si>
  <si>
    <t>ln(Odds(Male) = -53.32 + 0.7905*Height</t>
  </si>
  <si>
    <t>ln(Odds(Male) = -66.374 + 0.7586*Height + 0.1095*Weight</t>
  </si>
  <si>
    <t>http://www.statlit.org/pdf/2015-Schield-Logistic-MLE1A-Excel2013-Demo.pdf</t>
  </si>
  <si>
    <t>http://www.statlit.org/pdf/2015-Schield-Logistic-OLS1A-Excel2013-Demo.pdf</t>
  </si>
  <si>
    <t>http://www.statlit.org/pdf/2015-Schield-Logistic-MLE1C-Excel2013-Demo.pdf</t>
  </si>
  <si>
    <t>ln(Odds(Male) = -21.48 + 0.1577*Weight</t>
  </si>
  <si>
    <t>http://www.statlit.org/pdf/2015-Schield-Logistic-OLS1B-Excel2013-Demo.pdf</t>
  </si>
  <si>
    <t>ln(Odds(Male) = -88.80 + 1.316*Height</t>
  </si>
  <si>
    <t>ln(Odds(Male) = -27.57 + 0.2013*Weight</t>
  </si>
  <si>
    <t>L</t>
  </si>
  <si>
    <t>M</t>
  </si>
  <si>
    <t>N</t>
  </si>
  <si>
    <t>O</t>
  </si>
  <si>
    <t>MLE</t>
  </si>
  <si>
    <t>OLS1</t>
  </si>
  <si>
    <t>CONCLUSION</t>
  </si>
  <si>
    <t>Male</t>
  </si>
  <si>
    <t>yPred</t>
  </si>
  <si>
    <t>yPred1</t>
  </si>
  <si>
    <t>P(male)</t>
  </si>
  <si>
    <t>Slope</t>
  </si>
  <si>
    <t>GOAL:</t>
  </si>
  <si>
    <t>MODEL</t>
  </si>
  <si>
    <t>RESULTS</t>
  </si>
  <si>
    <t xml:space="preserve">Closest near P(male) = 50%. </t>
  </si>
  <si>
    <t xml:space="preserve">Biggest difference is in the slope at P(male) = 50%. </t>
  </si>
  <si>
    <t>Model logistic relationship between height and chance of being male (versus female)</t>
  </si>
  <si>
    <t>Model logistic relationship between weight and chance of being male (versus female)</t>
  </si>
  <si>
    <t>Correl</t>
  </si>
  <si>
    <t>OLS1: Adjust 0/1 outcomes to 0.001/0.999 to avoid division by zero.</t>
  </si>
  <si>
    <t>Logistic curve using Maximum Likelihood Estimation (MLE) versus Ordinary Least Squares (OLS)</t>
  </si>
  <si>
    <t>http://www.statlit.org/pdf/2015-Schield-Logistic-MLE1B-Excel2013-Demo.pdf</t>
  </si>
  <si>
    <t>Set Weight at average value</t>
  </si>
  <si>
    <t>Model logistic relationship between height and chance of being male after controlling for weight</t>
  </si>
  <si>
    <t>Slope-Ht</t>
  </si>
  <si>
    <t>Slope-Wt</t>
  </si>
  <si>
    <t>If higher accuracy is needed, use MLE or consult a statistician.</t>
  </si>
  <si>
    <t>In this univariate logistic regression, OLS1 logistic is a close to an MLE logistic.</t>
  </si>
  <si>
    <t>In this multivariate logistic regression, considerable difference between OLS1 and MLE.</t>
  </si>
  <si>
    <t>DATA</t>
  </si>
  <si>
    <t>OLS1C</t>
  </si>
  <si>
    <t>OLS1B</t>
  </si>
  <si>
    <t>OLS1A</t>
  </si>
  <si>
    <t>In this univariate logistic regression, OLS1 logistic is close to an MLE logistic.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</si>
</sst>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Logistic P(male|Height): MLE vs. OLS1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'1Y1X-Ht'!$M$13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'1Y1X-Ht'!$L$14:$L$105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'1Y1X-Ht'!$M$14:$M$105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'1Y1X-Ht'!$N$13</c:f>
              <c:strCache>
                <c:ptCount val="1"/>
                <c:pt idx="0">
                  <c:v>yPred1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'1Y1X-Ht'!$L$14:$L$105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'1Y1X-Ht'!$N$14:$N$105</c:f>
              <c:numCache>
                <c:formatCode>0.000</c:formatCode>
                <c:ptCount val="92"/>
                <c:pt idx="0">
                  <c:v>1.9860380974441846E-4</c:v>
                </c:pt>
                <c:pt idx="1">
                  <c:v>5.3271027685374451E-4</c:v>
                </c:pt>
                <c:pt idx="2">
                  <c:v>7.4008881195436352E-4</c:v>
                </c:pt>
                <c:pt idx="3">
                  <c:v>7.4008881195436352E-4</c:v>
                </c:pt>
                <c:pt idx="4">
                  <c:v>7.4008881195436352E-4</c:v>
                </c:pt>
                <c:pt idx="5">
                  <c:v>7.4008881195436352E-4</c:v>
                </c:pt>
                <c:pt idx="6">
                  <c:v>1.9833156085794709E-3</c:v>
                </c:pt>
                <c:pt idx="7">
                  <c:v>2.7538436769190596E-3</c:v>
                </c:pt>
                <c:pt idx="8">
                  <c:v>2.7538436769190596E-3</c:v>
                </c:pt>
                <c:pt idx="9">
                  <c:v>2.7538436769190596E-3</c:v>
                </c:pt>
                <c:pt idx="10">
                  <c:v>2.7538436769190596E-3</c:v>
                </c:pt>
                <c:pt idx="11">
                  <c:v>1.0191070785521195E-2</c:v>
                </c:pt>
                <c:pt idx="12">
                  <c:v>1.0191070785521195E-2</c:v>
                </c:pt>
                <c:pt idx="13">
                  <c:v>3.6969209296677366E-2</c:v>
                </c:pt>
                <c:pt idx="14">
                  <c:v>3.6969209296677366E-2</c:v>
                </c:pt>
                <c:pt idx="15">
                  <c:v>3.6969209296677366E-2</c:v>
                </c:pt>
                <c:pt idx="16">
                  <c:v>3.6969209296677366E-2</c:v>
                </c:pt>
                <c:pt idx="17">
                  <c:v>6.9009814610403009E-2</c:v>
                </c:pt>
                <c:pt idx="18">
                  <c:v>0.12520907224904115</c:v>
                </c:pt>
                <c:pt idx="19">
                  <c:v>0.12520907224904115</c:v>
                </c:pt>
                <c:pt idx="20">
                  <c:v>0.12520907224904115</c:v>
                </c:pt>
                <c:pt idx="21">
                  <c:v>0.12520907224904115</c:v>
                </c:pt>
                <c:pt idx="22">
                  <c:v>0.12520907224904115</c:v>
                </c:pt>
                <c:pt idx="23">
                  <c:v>0.12520907224904115</c:v>
                </c:pt>
                <c:pt idx="24">
                  <c:v>0.12520907224904115</c:v>
                </c:pt>
                <c:pt idx="25">
                  <c:v>0.12520907224904115</c:v>
                </c:pt>
                <c:pt idx="26">
                  <c:v>0.34796416993212265</c:v>
                </c:pt>
                <c:pt idx="27">
                  <c:v>0.34796416993212265</c:v>
                </c:pt>
                <c:pt idx="28">
                  <c:v>0.34796416993212265</c:v>
                </c:pt>
                <c:pt idx="29">
                  <c:v>0.34796416993212265</c:v>
                </c:pt>
                <c:pt idx="30">
                  <c:v>0.34796416993212265</c:v>
                </c:pt>
                <c:pt idx="31">
                  <c:v>0.34796416993212265</c:v>
                </c:pt>
                <c:pt idx="32">
                  <c:v>0.34796416993212265</c:v>
                </c:pt>
                <c:pt idx="33">
                  <c:v>0.66552186921205991</c:v>
                </c:pt>
                <c:pt idx="34">
                  <c:v>0.66552186921205991</c:v>
                </c:pt>
                <c:pt idx="35">
                  <c:v>0.66552186921205991</c:v>
                </c:pt>
                <c:pt idx="36">
                  <c:v>0.66552186921205991</c:v>
                </c:pt>
                <c:pt idx="37">
                  <c:v>0.66552186921205991</c:v>
                </c:pt>
                <c:pt idx="38">
                  <c:v>0.66552186921205991</c:v>
                </c:pt>
                <c:pt idx="39">
                  <c:v>0.66552186921205991</c:v>
                </c:pt>
                <c:pt idx="40">
                  <c:v>0.66552186921205991</c:v>
                </c:pt>
                <c:pt idx="41">
                  <c:v>0.66552186921205991</c:v>
                </c:pt>
                <c:pt idx="42">
                  <c:v>0.66552186921205991</c:v>
                </c:pt>
                <c:pt idx="43">
                  <c:v>0.88121641303412723</c:v>
                </c:pt>
                <c:pt idx="44">
                  <c:v>0.88121641303412723</c:v>
                </c:pt>
                <c:pt idx="45">
                  <c:v>0.88121641303412723</c:v>
                </c:pt>
                <c:pt idx="46">
                  <c:v>0.88121641303412723</c:v>
                </c:pt>
                <c:pt idx="47">
                  <c:v>0.88121641303412723</c:v>
                </c:pt>
                <c:pt idx="48">
                  <c:v>0.88121641303412723</c:v>
                </c:pt>
                <c:pt idx="49">
                  <c:v>0.88121641303412723</c:v>
                </c:pt>
                <c:pt idx="50">
                  <c:v>0.88121641303412723</c:v>
                </c:pt>
                <c:pt idx="51">
                  <c:v>0.88121641303412723</c:v>
                </c:pt>
                <c:pt idx="52">
                  <c:v>0.88121641303412723</c:v>
                </c:pt>
                <c:pt idx="53">
                  <c:v>0.93474676319972883</c:v>
                </c:pt>
                <c:pt idx="54">
                  <c:v>0.96510859146826355</c:v>
                </c:pt>
                <c:pt idx="55">
                  <c:v>0.96510859146826355</c:v>
                </c:pt>
                <c:pt idx="56">
                  <c:v>0.96510859146826355</c:v>
                </c:pt>
                <c:pt idx="57">
                  <c:v>0.96510859146826355</c:v>
                </c:pt>
                <c:pt idx="58">
                  <c:v>0.96510859146826355</c:v>
                </c:pt>
                <c:pt idx="59">
                  <c:v>0.96510859146826355</c:v>
                </c:pt>
                <c:pt idx="60">
                  <c:v>0.99039671159844289</c:v>
                </c:pt>
                <c:pt idx="61">
                  <c:v>0.99039671159844289</c:v>
                </c:pt>
                <c:pt idx="62">
                  <c:v>0.99039671159844289</c:v>
                </c:pt>
                <c:pt idx="63">
                  <c:v>0.99039671159844289</c:v>
                </c:pt>
                <c:pt idx="64">
                  <c:v>0.99039671159844289</c:v>
                </c:pt>
                <c:pt idx="65">
                  <c:v>0.99039671159844289</c:v>
                </c:pt>
                <c:pt idx="66">
                  <c:v>0.99500345730715645</c:v>
                </c:pt>
                <c:pt idx="67">
                  <c:v>0.99740611170862103</c:v>
                </c:pt>
                <c:pt idx="68">
                  <c:v>0.99740611170862103</c:v>
                </c:pt>
                <c:pt idx="69">
                  <c:v>0.99740611170862103</c:v>
                </c:pt>
                <c:pt idx="70">
                  <c:v>0.99740611170862103</c:v>
                </c:pt>
                <c:pt idx="71">
                  <c:v>0.99740611170862103</c:v>
                </c:pt>
                <c:pt idx="72">
                  <c:v>0.99740611170862103</c:v>
                </c:pt>
                <c:pt idx="73">
                  <c:v>0.99740611170862103</c:v>
                </c:pt>
                <c:pt idx="74">
                  <c:v>0.99740611170862103</c:v>
                </c:pt>
                <c:pt idx="75">
                  <c:v>0.99930298056406752</c:v>
                </c:pt>
                <c:pt idx="76">
                  <c:v>0.99930298056406752</c:v>
                </c:pt>
                <c:pt idx="77">
                  <c:v>0.99930298056406752</c:v>
                </c:pt>
                <c:pt idx="78">
                  <c:v>0.99930298056406752</c:v>
                </c:pt>
                <c:pt idx="79">
                  <c:v>0.99930298056406752</c:v>
                </c:pt>
                <c:pt idx="80">
                  <c:v>0.99930298056406752</c:v>
                </c:pt>
                <c:pt idx="81">
                  <c:v>0.99930298056406752</c:v>
                </c:pt>
                <c:pt idx="82">
                  <c:v>0.99963890199815308</c:v>
                </c:pt>
                <c:pt idx="83">
                  <c:v>0.99963890199815308</c:v>
                </c:pt>
                <c:pt idx="84">
                  <c:v>0.99981295981248142</c:v>
                </c:pt>
                <c:pt idx="85">
                  <c:v>0.99981295981248142</c:v>
                </c:pt>
                <c:pt idx="86">
                  <c:v>0.99981295981248142</c:v>
                </c:pt>
                <c:pt idx="87">
                  <c:v>0.99981295981248142</c:v>
                </c:pt>
                <c:pt idx="88">
                  <c:v>0.99981295981248142</c:v>
                </c:pt>
                <c:pt idx="89">
                  <c:v>0.99994982783531616</c:v>
                </c:pt>
                <c:pt idx="90">
                  <c:v>0.99994982783531616</c:v>
                </c:pt>
                <c:pt idx="91">
                  <c:v>0.99994982783531616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'1Y1X-Ht'!$O$13</c:f>
              <c:strCache>
                <c:ptCount val="1"/>
                <c:pt idx="0">
                  <c:v>yPred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'1Y1X-Ht'!$L$14:$L$105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'1Y1X-Ht'!$O$14:$O$105</c:f>
              <c:numCache>
                <c:formatCode>0.000</c:formatCode>
                <c:ptCount val="92"/>
                <c:pt idx="0">
                  <c:v>6.0628137756141834E-3</c:v>
                </c:pt>
                <c:pt idx="1">
                  <c:v>1.0915186590004957E-2</c:v>
                </c:pt>
                <c:pt idx="2">
                  <c:v>1.3268567569255407E-2</c:v>
                </c:pt>
                <c:pt idx="3">
                  <c:v>1.3268567569255407E-2</c:v>
                </c:pt>
                <c:pt idx="4">
                  <c:v>1.3268567569255407E-2</c:v>
                </c:pt>
                <c:pt idx="5">
                  <c:v>1.3268567569255407E-2</c:v>
                </c:pt>
                <c:pt idx="6">
                  <c:v>2.3750259003909653E-2</c:v>
                </c:pt>
                <c:pt idx="7">
                  <c:v>2.8790408575642412E-2</c:v>
                </c:pt>
                <c:pt idx="8">
                  <c:v>2.8790408575642412E-2</c:v>
                </c:pt>
                <c:pt idx="9">
                  <c:v>2.8790408575642412E-2</c:v>
                </c:pt>
                <c:pt idx="10">
                  <c:v>2.8790408575642412E-2</c:v>
                </c:pt>
                <c:pt idx="11">
                  <c:v>6.13412187882659E-2</c:v>
                </c:pt>
                <c:pt idx="12">
                  <c:v>6.13412187882659E-2</c:v>
                </c:pt>
                <c:pt idx="13">
                  <c:v>0.12592276483513232</c:v>
                </c:pt>
                <c:pt idx="14">
                  <c:v>0.12592276483513232</c:v>
                </c:pt>
                <c:pt idx="15">
                  <c:v>0.12592276483513232</c:v>
                </c:pt>
                <c:pt idx="16">
                  <c:v>0.12592276483513232</c:v>
                </c:pt>
                <c:pt idx="17">
                  <c:v>0.17620842900796885</c:v>
                </c:pt>
                <c:pt idx="18">
                  <c:v>0.24103747183017529</c:v>
                </c:pt>
                <c:pt idx="19">
                  <c:v>0.24103747183017529</c:v>
                </c:pt>
                <c:pt idx="20">
                  <c:v>0.24103747183017529</c:v>
                </c:pt>
                <c:pt idx="21">
                  <c:v>0.24103747183017529</c:v>
                </c:pt>
                <c:pt idx="22">
                  <c:v>0.24103747183017529</c:v>
                </c:pt>
                <c:pt idx="23">
                  <c:v>0.24103747183017529</c:v>
                </c:pt>
                <c:pt idx="24">
                  <c:v>0.24103747183017529</c:v>
                </c:pt>
                <c:pt idx="25">
                  <c:v>0.24103747183017529</c:v>
                </c:pt>
                <c:pt idx="26">
                  <c:v>0.4118070805007471</c:v>
                </c:pt>
                <c:pt idx="27">
                  <c:v>0.4118070805007471</c:v>
                </c:pt>
                <c:pt idx="28">
                  <c:v>0.4118070805007471</c:v>
                </c:pt>
                <c:pt idx="29">
                  <c:v>0.4118070805007471</c:v>
                </c:pt>
                <c:pt idx="30">
                  <c:v>0.4118070805007471</c:v>
                </c:pt>
                <c:pt idx="31">
                  <c:v>0.4118070805007471</c:v>
                </c:pt>
                <c:pt idx="32">
                  <c:v>0.4118070805007471</c:v>
                </c:pt>
                <c:pt idx="33">
                  <c:v>0.60682842588938357</c:v>
                </c:pt>
                <c:pt idx="34">
                  <c:v>0.60682842588938357</c:v>
                </c:pt>
                <c:pt idx="35">
                  <c:v>0.60682842588938357</c:v>
                </c:pt>
                <c:pt idx="36">
                  <c:v>0.60682842588938357</c:v>
                </c:pt>
                <c:pt idx="37">
                  <c:v>0.60682842588938357</c:v>
                </c:pt>
                <c:pt idx="38">
                  <c:v>0.60682842588938357</c:v>
                </c:pt>
                <c:pt idx="39">
                  <c:v>0.60682842588938357</c:v>
                </c:pt>
                <c:pt idx="40">
                  <c:v>0.60682842588938357</c:v>
                </c:pt>
                <c:pt idx="41">
                  <c:v>0.60682842588938357</c:v>
                </c:pt>
                <c:pt idx="42">
                  <c:v>0.60682842588938357</c:v>
                </c:pt>
                <c:pt idx="43">
                  <c:v>0.77285449615990087</c:v>
                </c:pt>
                <c:pt idx="44">
                  <c:v>0.77285449615990087</c:v>
                </c:pt>
                <c:pt idx="45">
                  <c:v>0.77285449615990087</c:v>
                </c:pt>
                <c:pt idx="46">
                  <c:v>0.77285449615990087</c:v>
                </c:pt>
                <c:pt idx="47">
                  <c:v>0.77285449615990087</c:v>
                </c:pt>
                <c:pt idx="48">
                  <c:v>0.77285449615990087</c:v>
                </c:pt>
                <c:pt idx="49">
                  <c:v>0.77285449615990087</c:v>
                </c:pt>
                <c:pt idx="50">
                  <c:v>0.77285449615990087</c:v>
                </c:pt>
                <c:pt idx="51">
                  <c:v>0.77285449615990087</c:v>
                </c:pt>
                <c:pt idx="52">
                  <c:v>0.77285449615990087</c:v>
                </c:pt>
                <c:pt idx="53">
                  <c:v>0.83476064886828771</c:v>
                </c:pt>
                <c:pt idx="54">
                  <c:v>0.88236300787492283</c:v>
                </c:pt>
                <c:pt idx="55">
                  <c:v>0.88236300787492283</c:v>
                </c:pt>
                <c:pt idx="56">
                  <c:v>0.88236300787492283</c:v>
                </c:pt>
                <c:pt idx="57">
                  <c:v>0.88236300787492283</c:v>
                </c:pt>
                <c:pt idx="58">
                  <c:v>0.88236300787492283</c:v>
                </c:pt>
                <c:pt idx="59">
                  <c:v>0.88236300787492283</c:v>
                </c:pt>
                <c:pt idx="60">
                  <c:v>0.94297231112289526</c:v>
                </c:pt>
                <c:pt idx="61">
                  <c:v>0.94297231112289526</c:v>
                </c:pt>
                <c:pt idx="62">
                  <c:v>0.94297231112289526</c:v>
                </c:pt>
                <c:pt idx="63">
                  <c:v>0.94297231112289526</c:v>
                </c:pt>
                <c:pt idx="64">
                  <c:v>0.94297231112289526</c:v>
                </c:pt>
                <c:pt idx="65">
                  <c:v>0.94297231112289526</c:v>
                </c:pt>
                <c:pt idx="66">
                  <c:v>0.96086249127711976</c:v>
                </c:pt>
                <c:pt idx="67">
                  <c:v>0.97329925171627496</c:v>
                </c:pt>
                <c:pt idx="68">
                  <c:v>0.97329925171627496</c:v>
                </c:pt>
                <c:pt idx="69">
                  <c:v>0.97329925171627496</c:v>
                </c:pt>
                <c:pt idx="70">
                  <c:v>0.97329925171627496</c:v>
                </c:pt>
                <c:pt idx="71">
                  <c:v>0.97329925171627496</c:v>
                </c:pt>
                <c:pt idx="72">
                  <c:v>0.97329925171627496</c:v>
                </c:pt>
                <c:pt idx="73">
                  <c:v>0.97329925171627496</c:v>
                </c:pt>
                <c:pt idx="74">
                  <c:v>0.97329925171627496</c:v>
                </c:pt>
                <c:pt idx="75">
                  <c:v>0.98770874708966105</c:v>
                </c:pt>
                <c:pt idx="76">
                  <c:v>0.98770874708966105</c:v>
                </c:pt>
                <c:pt idx="77">
                  <c:v>0.98770874708966105</c:v>
                </c:pt>
                <c:pt idx="78">
                  <c:v>0.98770874708966105</c:v>
                </c:pt>
                <c:pt idx="79">
                  <c:v>0.98770874708966105</c:v>
                </c:pt>
                <c:pt idx="80">
                  <c:v>0.98770874708966105</c:v>
                </c:pt>
                <c:pt idx="81">
                  <c:v>0.98770874708966105</c:v>
                </c:pt>
                <c:pt idx="82">
                  <c:v>0.99168834382215798</c:v>
                </c:pt>
                <c:pt idx="83">
                  <c:v>0.99168834382215798</c:v>
                </c:pt>
                <c:pt idx="84">
                  <c:v>0.99438677042322177</c:v>
                </c:pt>
                <c:pt idx="85">
                  <c:v>0.99438677042322177</c:v>
                </c:pt>
                <c:pt idx="86">
                  <c:v>0.99438677042322177</c:v>
                </c:pt>
                <c:pt idx="87">
                  <c:v>0.99438677042322177</c:v>
                </c:pt>
                <c:pt idx="88">
                  <c:v>0.99438677042322177</c:v>
                </c:pt>
                <c:pt idx="89">
                  <c:v>0.99744590509363829</c:v>
                </c:pt>
                <c:pt idx="90">
                  <c:v>0.99744590509363829</c:v>
                </c:pt>
                <c:pt idx="91">
                  <c:v>0.99744590509363829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92960"/>
        <c:axId val="485287472"/>
      </c:scatterChart>
      <c:valAx>
        <c:axId val="485292960"/>
        <c:scaling>
          <c:orientation val="minMax"/>
          <c:max val="72"/>
          <c:min val="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87472"/>
        <c:crosses val="autoZero"/>
        <c:crossBetween val="midCat"/>
      </c:valAx>
      <c:valAx>
        <c:axId val="485287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9296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Logistic P(male|Height): MLE vs. OLS1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'1Y1X-Ht'!$M$13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'1Y1X-Ht'!$L$14:$L$105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'1Y1X-Ht'!$M$14:$M$105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'1Y1X-Ht'!$N$13</c:f>
              <c:strCache>
                <c:ptCount val="1"/>
                <c:pt idx="0">
                  <c:v>yPred1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'1Y1X-Ht'!$L$14:$L$105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'1Y1X-Ht'!$N$14:$N$105</c:f>
              <c:numCache>
                <c:formatCode>0.000</c:formatCode>
                <c:ptCount val="92"/>
                <c:pt idx="0">
                  <c:v>1.9860380974441846E-4</c:v>
                </c:pt>
                <c:pt idx="1">
                  <c:v>5.3271027685374451E-4</c:v>
                </c:pt>
                <c:pt idx="2">
                  <c:v>7.4008881195436352E-4</c:v>
                </c:pt>
                <c:pt idx="3">
                  <c:v>7.4008881195436352E-4</c:v>
                </c:pt>
                <c:pt idx="4">
                  <c:v>7.4008881195436352E-4</c:v>
                </c:pt>
                <c:pt idx="5">
                  <c:v>7.4008881195436352E-4</c:v>
                </c:pt>
                <c:pt idx="6">
                  <c:v>1.9833156085794709E-3</c:v>
                </c:pt>
                <c:pt idx="7">
                  <c:v>2.7538436769190596E-3</c:v>
                </c:pt>
                <c:pt idx="8">
                  <c:v>2.7538436769190596E-3</c:v>
                </c:pt>
                <c:pt idx="9">
                  <c:v>2.7538436769190596E-3</c:v>
                </c:pt>
                <c:pt idx="10">
                  <c:v>2.7538436769190596E-3</c:v>
                </c:pt>
                <c:pt idx="11">
                  <c:v>1.0191070785521195E-2</c:v>
                </c:pt>
                <c:pt idx="12">
                  <c:v>1.0191070785521195E-2</c:v>
                </c:pt>
                <c:pt idx="13">
                  <c:v>3.6969209296677366E-2</c:v>
                </c:pt>
                <c:pt idx="14">
                  <c:v>3.6969209296677366E-2</c:v>
                </c:pt>
                <c:pt idx="15">
                  <c:v>3.6969209296677366E-2</c:v>
                </c:pt>
                <c:pt idx="16">
                  <c:v>3.6969209296677366E-2</c:v>
                </c:pt>
                <c:pt idx="17">
                  <c:v>6.9009814610403009E-2</c:v>
                </c:pt>
                <c:pt idx="18">
                  <c:v>0.12520907224904115</c:v>
                </c:pt>
                <c:pt idx="19">
                  <c:v>0.12520907224904115</c:v>
                </c:pt>
                <c:pt idx="20">
                  <c:v>0.12520907224904115</c:v>
                </c:pt>
                <c:pt idx="21">
                  <c:v>0.12520907224904115</c:v>
                </c:pt>
                <c:pt idx="22">
                  <c:v>0.12520907224904115</c:v>
                </c:pt>
                <c:pt idx="23">
                  <c:v>0.12520907224904115</c:v>
                </c:pt>
                <c:pt idx="24">
                  <c:v>0.12520907224904115</c:v>
                </c:pt>
                <c:pt idx="25">
                  <c:v>0.12520907224904115</c:v>
                </c:pt>
                <c:pt idx="26">
                  <c:v>0.34796416993212265</c:v>
                </c:pt>
                <c:pt idx="27">
                  <c:v>0.34796416993212265</c:v>
                </c:pt>
                <c:pt idx="28">
                  <c:v>0.34796416993212265</c:v>
                </c:pt>
                <c:pt idx="29">
                  <c:v>0.34796416993212265</c:v>
                </c:pt>
                <c:pt idx="30">
                  <c:v>0.34796416993212265</c:v>
                </c:pt>
                <c:pt idx="31">
                  <c:v>0.34796416993212265</c:v>
                </c:pt>
                <c:pt idx="32">
                  <c:v>0.34796416993212265</c:v>
                </c:pt>
                <c:pt idx="33">
                  <c:v>0.66552186921205991</c:v>
                </c:pt>
                <c:pt idx="34">
                  <c:v>0.66552186921205991</c:v>
                </c:pt>
                <c:pt idx="35">
                  <c:v>0.66552186921205991</c:v>
                </c:pt>
                <c:pt idx="36">
                  <c:v>0.66552186921205991</c:v>
                </c:pt>
                <c:pt idx="37">
                  <c:v>0.66552186921205991</c:v>
                </c:pt>
                <c:pt idx="38">
                  <c:v>0.66552186921205991</c:v>
                </c:pt>
                <c:pt idx="39">
                  <c:v>0.66552186921205991</c:v>
                </c:pt>
                <c:pt idx="40">
                  <c:v>0.66552186921205991</c:v>
                </c:pt>
                <c:pt idx="41">
                  <c:v>0.66552186921205991</c:v>
                </c:pt>
                <c:pt idx="42">
                  <c:v>0.66552186921205991</c:v>
                </c:pt>
                <c:pt idx="43">
                  <c:v>0.88121641303412723</c:v>
                </c:pt>
                <c:pt idx="44">
                  <c:v>0.88121641303412723</c:v>
                </c:pt>
                <c:pt idx="45">
                  <c:v>0.88121641303412723</c:v>
                </c:pt>
                <c:pt idx="46">
                  <c:v>0.88121641303412723</c:v>
                </c:pt>
                <c:pt idx="47">
                  <c:v>0.88121641303412723</c:v>
                </c:pt>
                <c:pt idx="48">
                  <c:v>0.88121641303412723</c:v>
                </c:pt>
                <c:pt idx="49">
                  <c:v>0.88121641303412723</c:v>
                </c:pt>
                <c:pt idx="50">
                  <c:v>0.88121641303412723</c:v>
                </c:pt>
                <c:pt idx="51">
                  <c:v>0.88121641303412723</c:v>
                </c:pt>
                <c:pt idx="52">
                  <c:v>0.88121641303412723</c:v>
                </c:pt>
                <c:pt idx="53">
                  <c:v>0.93474676319972883</c:v>
                </c:pt>
                <c:pt idx="54">
                  <c:v>0.96510859146826355</c:v>
                </c:pt>
                <c:pt idx="55">
                  <c:v>0.96510859146826355</c:v>
                </c:pt>
                <c:pt idx="56">
                  <c:v>0.96510859146826355</c:v>
                </c:pt>
                <c:pt idx="57">
                  <c:v>0.96510859146826355</c:v>
                </c:pt>
                <c:pt idx="58">
                  <c:v>0.96510859146826355</c:v>
                </c:pt>
                <c:pt idx="59">
                  <c:v>0.96510859146826355</c:v>
                </c:pt>
                <c:pt idx="60">
                  <c:v>0.99039671159844289</c:v>
                </c:pt>
                <c:pt idx="61">
                  <c:v>0.99039671159844289</c:v>
                </c:pt>
                <c:pt idx="62">
                  <c:v>0.99039671159844289</c:v>
                </c:pt>
                <c:pt idx="63">
                  <c:v>0.99039671159844289</c:v>
                </c:pt>
                <c:pt idx="64">
                  <c:v>0.99039671159844289</c:v>
                </c:pt>
                <c:pt idx="65">
                  <c:v>0.99039671159844289</c:v>
                </c:pt>
                <c:pt idx="66">
                  <c:v>0.99500345730715645</c:v>
                </c:pt>
                <c:pt idx="67">
                  <c:v>0.99740611170862103</c:v>
                </c:pt>
                <c:pt idx="68">
                  <c:v>0.99740611170862103</c:v>
                </c:pt>
                <c:pt idx="69">
                  <c:v>0.99740611170862103</c:v>
                </c:pt>
                <c:pt idx="70">
                  <c:v>0.99740611170862103</c:v>
                </c:pt>
                <c:pt idx="71">
                  <c:v>0.99740611170862103</c:v>
                </c:pt>
                <c:pt idx="72">
                  <c:v>0.99740611170862103</c:v>
                </c:pt>
                <c:pt idx="73">
                  <c:v>0.99740611170862103</c:v>
                </c:pt>
                <c:pt idx="74">
                  <c:v>0.99740611170862103</c:v>
                </c:pt>
                <c:pt idx="75">
                  <c:v>0.99930298056406752</c:v>
                </c:pt>
                <c:pt idx="76">
                  <c:v>0.99930298056406752</c:v>
                </c:pt>
                <c:pt idx="77">
                  <c:v>0.99930298056406752</c:v>
                </c:pt>
                <c:pt idx="78">
                  <c:v>0.99930298056406752</c:v>
                </c:pt>
                <c:pt idx="79">
                  <c:v>0.99930298056406752</c:v>
                </c:pt>
                <c:pt idx="80">
                  <c:v>0.99930298056406752</c:v>
                </c:pt>
                <c:pt idx="81">
                  <c:v>0.99930298056406752</c:v>
                </c:pt>
                <c:pt idx="82">
                  <c:v>0.99963890199815308</c:v>
                </c:pt>
                <c:pt idx="83">
                  <c:v>0.99963890199815308</c:v>
                </c:pt>
                <c:pt idx="84">
                  <c:v>0.99981295981248142</c:v>
                </c:pt>
                <c:pt idx="85">
                  <c:v>0.99981295981248142</c:v>
                </c:pt>
                <c:pt idx="86">
                  <c:v>0.99981295981248142</c:v>
                </c:pt>
                <c:pt idx="87">
                  <c:v>0.99981295981248142</c:v>
                </c:pt>
                <c:pt idx="88">
                  <c:v>0.99981295981248142</c:v>
                </c:pt>
                <c:pt idx="89">
                  <c:v>0.99994982783531616</c:v>
                </c:pt>
                <c:pt idx="90">
                  <c:v>0.99994982783531616</c:v>
                </c:pt>
                <c:pt idx="91">
                  <c:v>0.99994982783531616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'1Y1X-Ht'!$O$13</c:f>
              <c:strCache>
                <c:ptCount val="1"/>
                <c:pt idx="0">
                  <c:v>yPred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'1Y1X-Ht'!$L$14:$L$105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'1Y1X-Ht'!$O$14:$O$105</c:f>
              <c:numCache>
                <c:formatCode>0.000</c:formatCode>
                <c:ptCount val="92"/>
                <c:pt idx="0">
                  <c:v>6.0628137756141834E-3</c:v>
                </c:pt>
                <c:pt idx="1">
                  <c:v>1.0915186590004957E-2</c:v>
                </c:pt>
                <c:pt idx="2">
                  <c:v>1.3268567569255407E-2</c:v>
                </c:pt>
                <c:pt idx="3">
                  <c:v>1.3268567569255407E-2</c:v>
                </c:pt>
                <c:pt idx="4">
                  <c:v>1.3268567569255407E-2</c:v>
                </c:pt>
                <c:pt idx="5">
                  <c:v>1.3268567569255407E-2</c:v>
                </c:pt>
                <c:pt idx="6">
                  <c:v>2.3750259003909653E-2</c:v>
                </c:pt>
                <c:pt idx="7">
                  <c:v>2.8790408575642412E-2</c:v>
                </c:pt>
                <c:pt idx="8">
                  <c:v>2.8790408575642412E-2</c:v>
                </c:pt>
                <c:pt idx="9">
                  <c:v>2.8790408575642412E-2</c:v>
                </c:pt>
                <c:pt idx="10">
                  <c:v>2.8790408575642412E-2</c:v>
                </c:pt>
                <c:pt idx="11">
                  <c:v>6.13412187882659E-2</c:v>
                </c:pt>
                <c:pt idx="12">
                  <c:v>6.13412187882659E-2</c:v>
                </c:pt>
                <c:pt idx="13">
                  <c:v>0.12592276483513232</c:v>
                </c:pt>
                <c:pt idx="14">
                  <c:v>0.12592276483513232</c:v>
                </c:pt>
                <c:pt idx="15">
                  <c:v>0.12592276483513232</c:v>
                </c:pt>
                <c:pt idx="16">
                  <c:v>0.12592276483513232</c:v>
                </c:pt>
                <c:pt idx="17">
                  <c:v>0.17620842900796885</c:v>
                </c:pt>
                <c:pt idx="18">
                  <c:v>0.24103747183017529</c:v>
                </c:pt>
                <c:pt idx="19">
                  <c:v>0.24103747183017529</c:v>
                </c:pt>
                <c:pt idx="20">
                  <c:v>0.24103747183017529</c:v>
                </c:pt>
                <c:pt idx="21">
                  <c:v>0.24103747183017529</c:v>
                </c:pt>
                <c:pt idx="22">
                  <c:v>0.24103747183017529</c:v>
                </c:pt>
                <c:pt idx="23">
                  <c:v>0.24103747183017529</c:v>
                </c:pt>
                <c:pt idx="24">
                  <c:v>0.24103747183017529</c:v>
                </c:pt>
                <c:pt idx="25">
                  <c:v>0.24103747183017529</c:v>
                </c:pt>
                <c:pt idx="26">
                  <c:v>0.4118070805007471</c:v>
                </c:pt>
                <c:pt idx="27">
                  <c:v>0.4118070805007471</c:v>
                </c:pt>
                <c:pt idx="28">
                  <c:v>0.4118070805007471</c:v>
                </c:pt>
                <c:pt idx="29">
                  <c:v>0.4118070805007471</c:v>
                </c:pt>
                <c:pt idx="30">
                  <c:v>0.4118070805007471</c:v>
                </c:pt>
                <c:pt idx="31">
                  <c:v>0.4118070805007471</c:v>
                </c:pt>
                <c:pt idx="32">
                  <c:v>0.4118070805007471</c:v>
                </c:pt>
                <c:pt idx="33">
                  <c:v>0.60682842588938357</c:v>
                </c:pt>
                <c:pt idx="34">
                  <c:v>0.60682842588938357</c:v>
                </c:pt>
                <c:pt idx="35">
                  <c:v>0.60682842588938357</c:v>
                </c:pt>
                <c:pt idx="36">
                  <c:v>0.60682842588938357</c:v>
                </c:pt>
                <c:pt idx="37">
                  <c:v>0.60682842588938357</c:v>
                </c:pt>
                <c:pt idx="38">
                  <c:v>0.60682842588938357</c:v>
                </c:pt>
                <c:pt idx="39">
                  <c:v>0.60682842588938357</c:v>
                </c:pt>
                <c:pt idx="40">
                  <c:v>0.60682842588938357</c:v>
                </c:pt>
                <c:pt idx="41">
                  <c:v>0.60682842588938357</c:v>
                </c:pt>
                <c:pt idx="42">
                  <c:v>0.60682842588938357</c:v>
                </c:pt>
                <c:pt idx="43">
                  <c:v>0.77285449615990087</c:v>
                </c:pt>
                <c:pt idx="44">
                  <c:v>0.77285449615990087</c:v>
                </c:pt>
                <c:pt idx="45">
                  <c:v>0.77285449615990087</c:v>
                </c:pt>
                <c:pt idx="46">
                  <c:v>0.77285449615990087</c:v>
                </c:pt>
                <c:pt idx="47">
                  <c:v>0.77285449615990087</c:v>
                </c:pt>
                <c:pt idx="48">
                  <c:v>0.77285449615990087</c:v>
                </c:pt>
                <c:pt idx="49">
                  <c:v>0.77285449615990087</c:v>
                </c:pt>
                <c:pt idx="50">
                  <c:v>0.77285449615990087</c:v>
                </c:pt>
                <c:pt idx="51">
                  <c:v>0.77285449615990087</c:v>
                </c:pt>
                <c:pt idx="52">
                  <c:v>0.77285449615990087</c:v>
                </c:pt>
                <c:pt idx="53">
                  <c:v>0.83476064886828771</c:v>
                </c:pt>
                <c:pt idx="54">
                  <c:v>0.88236300787492283</c:v>
                </c:pt>
                <c:pt idx="55">
                  <c:v>0.88236300787492283</c:v>
                </c:pt>
                <c:pt idx="56">
                  <c:v>0.88236300787492283</c:v>
                </c:pt>
                <c:pt idx="57">
                  <c:v>0.88236300787492283</c:v>
                </c:pt>
                <c:pt idx="58">
                  <c:v>0.88236300787492283</c:v>
                </c:pt>
                <c:pt idx="59">
                  <c:v>0.88236300787492283</c:v>
                </c:pt>
                <c:pt idx="60">
                  <c:v>0.94297231112289526</c:v>
                </c:pt>
                <c:pt idx="61">
                  <c:v>0.94297231112289526</c:v>
                </c:pt>
                <c:pt idx="62">
                  <c:v>0.94297231112289526</c:v>
                </c:pt>
                <c:pt idx="63">
                  <c:v>0.94297231112289526</c:v>
                </c:pt>
                <c:pt idx="64">
                  <c:v>0.94297231112289526</c:v>
                </c:pt>
                <c:pt idx="65">
                  <c:v>0.94297231112289526</c:v>
                </c:pt>
                <c:pt idx="66">
                  <c:v>0.96086249127711976</c:v>
                </c:pt>
                <c:pt idx="67">
                  <c:v>0.97329925171627496</c:v>
                </c:pt>
                <c:pt idx="68">
                  <c:v>0.97329925171627496</c:v>
                </c:pt>
                <c:pt idx="69">
                  <c:v>0.97329925171627496</c:v>
                </c:pt>
                <c:pt idx="70">
                  <c:v>0.97329925171627496</c:v>
                </c:pt>
                <c:pt idx="71">
                  <c:v>0.97329925171627496</c:v>
                </c:pt>
                <c:pt idx="72">
                  <c:v>0.97329925171627496</c:v>
                </c:pt>
                <c:pt idx="73">
                  <c:v>0.97329925171627496</c:v>
                </c:pt>
                <c:pt idx="74">
                  <c:v>0.97329925171627496</c:v>
                </c:pt>
                <c:pt idx="75">
                  <c:v>0.98770874708966105</c:v>
                </c:pt>
                <c:pt idx="76">
                  <c:v>0.98770874708966105</c:v>
                </c:pt>
                <c:pt idx="77">
                  <c:v>0.98770874708966105</c:v>
                </c:pt>
                <c:pt idx="78">
                  <c:v>0.98770874708966105</c:v>
                </c:pt>
                <c:pt idx="79">
                  <c:v>0.98770874708966105</c:v>
                </c:pt>
                <c:pt idx="80">
                  <c:v>0.98770874708966105</c:v>
                </c:pt>
                <c:pt idx="81">
                  <c:v>0.98770874708966105</c:v>
                </c:pt>
                <c:pt idx="82">
                  <c:v>0.99168834382215798</c:v>
                </c:pt>
                <c:pt idx="83">
                  <c:v>0.99168834382215798</c:v>
                </c:pt>
                <c:pt idx="84">
                  <c:v>0.99438677042322177</c:v>
                </c:pt>
                <c:pt idx="85">
                  <c:v>0.99438677042322177</c:v>
                </c:pt>
                <c:pt idx="86">
                  <c:v>0.99438677042322177</c:v>
                </c:pt>
                <c:pt idx="87">
                  <c:v>0.99438677042322177</c:v>
                </c:pt>
                <c:pt idx="88">
                  <c:v>0.99438677042322177</c:v>
                </c:pt>
                <c:pt idx="89">
                  <c:v>0.99744590509363829</c:v>
                </c:pt>
                <c:pt idx="90">
                  <c:v>0.99744590509363829</c:v>
                </c:pt>
                <c:pt idx="91">
                  <c:v>0.99744590509363829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990744"/>
        <c:axId val="492991528"/>
      </c:scatterChart>
      <c:valAx>
        <c:axId val="492990744"/>
        <c:scaling>
          <c:orientation val="minMax"/>
          <c:max val="75"/>
          <c:min val="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991528"/>
        <c:crosses val="autoZero"/>
        <c:crossBetween val="midCat"/>
      </c:valAx>
      <c:valAx>
        <c:axId val="492991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99074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Logistic P(male|Weight): MLE vs. OLS1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'1Y1X-Wt'!$M$13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'1Y1X-Wt'!$L$14:$L$105</c:f>
              <c:numCache>
                <c:formatCode>General</c:formatCode>
                <c:ptCount val="92"/>
                <c:pt idx="0">
                  <c:v>95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110</c:v>
                </c:pt>
                <c:pt idx="5">
                  <c:v>110</c:v>
                </c:pt>
                <c:pt idx="6">
                  <c:v>112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118</c:v>
                </c:pt>
                <c:pt idx="12">
                  <c:v>118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138</c:v>
                </c:pt>
                <c:pt idx="36">
                  <c:v>138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142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148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153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164</c:v>
                </c:pt>
                <c:pt idx="75">
                  <c:v>165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175</c:v>
                </c:pt>
                <c:pt idx="81">
                  <c:v>175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185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195</c:v>
                </c:pt>
                <c:pt idx="91">
                  <c:v>215</c:v>
                </c:pt>
              </c:numCache>
            </c:numRef>
          </c:xVal>
          <c:yVal>
            <c:numRef>
              <c:f>'1Y1X-Wt'!$M$14:$M$105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'1Y1X-Wt'!$N$13</c:f>
              <c:strCache>
                <c:ptCount val="1"/>
                <c:pt idx="0">
                  <c:v>yPred1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'1Y1X-Wt'!$L$14:$L$105</c:f>
              <c:numCache>
                <c:formatCode>General</c:formatCode>
                <c:ptCount val="92"/>
                <c:pt idx="0">
                  <c:v>95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110</c:v>
                </c:pt>
                <c:pt idx="5">
                  <c:v>110</c:v>
                </c:pt>
                <c:pt idx="6">
                  <c:v>112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118</c:v>
                </c:pt>
                <c:pt idx="12">
                  <c:v>118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138</c:v>
                </c:pt>
                <c:pt idx="36">
                  <c:v>138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142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148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153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164</c:v>
                </c:pt>
                <c:pt idx="75">
                  <c:v>165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175</c:v>
                </c:pt>
                <c:pt idx="81">
                  <c:v>175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185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195</c:v>
                </c:pt>
                <c:pt idx="91">
                  <c:v>215</c:v>
                </c:pt>
              </c:numCache>
            </c:numRef>
          </c:xVal>
          <c:yVal>
            <c:numRef>
              <c:f>'1Y1X-Wt'!$N$14:$N$105</c:f>
              <c:numCache>
                <c:formatCode>0.000</c:formatCode>
                <c:ptCount val="92"/>
                <c:pt idx="0">
                  <c:v>2.1460431359418843E-4</c:v>
                </c:pt>
                <c:pt idx="1">
                  <c:v>8.7763653272273495E-4</c:v>
                </c:pt>
                <c:pt idx="2">
                  <c:v>2.9306385595384049E-3</c:v>
                </c:pt>
                <c:pt idx="3">
                  <c:v>2.9306385595384049E-3</c:v>
                </c:pt>
                <c:pt idx="4">
                  <c:v>4.3770222846003142E-3</c:v>
                </c:pt>
                <c:pt idx="5">
                  <c:v>4.3770222846003142E-3</c:v>
                </c:pt>
                <c:pt idx="6">
                  <c:v>6.5325754797889496E-3</c:v>
                </c:pt>
                <c:pt idx="7">
                  <c:v>1.1885258211630355E-2</c:v>
                </c:pt>
                <c:pt idx="8">
                  <c:v>1.1885258211630355E-2</c:v>
                </c:pt>
                <c:pt idx="9">
                  <c:v>1.4497149144753417E-2</c:v>
                </c:pt>
                <c:pt idx="10">
                  <c:v>1.4497149144753417E-2</c:v>
                </c:pt>
                <c:pt idx="11">
                  <c:v>2.152879536472169E-2</c:v>
                </c:pt>
                <c:pt idx="12">
                  <c:v>2.152879536472169E-2</c:v>
                </c:pt>
                <c:pt idx="13">
                  <c:v>3.186078348425752E-2</c:v>
                </c:pt>
                <c:pt idx="14">
                  <c:v>3.186078348425752E-2</c:v>
                </c:pt>
                <c:pt idx="15">
                  <c:v>3.186078348425752E-2</c:v>
                </c:pt>
                <c:pt idx="16">
                  <c:v>3.869058649773232E-2</c:v>
                </c:pt>
                <c:pt idx="17">
                  <c:v>4.6913508272867048E-2</c:v>
                </c:pt>
                <c:pt idx="18">
                  <c:v>5.678082489512673E-2</c:v>
                </c:pt>
                <c:pt idx="19">
                  <c:v>8.2602569008770832E-2</c:v>
                </c:pt>
                <c:pt idx="20">
                  <c:v>8.2602569008770832E-2</c:v>
                </c:pt>
                <c:pt idx="21">
                  <c:v>8.2602569008770832E-2</c:v>
                </c:pt>
                <c:pt idx="22">
                  <c:v>8.2602569008770832E-2</c:v>
                </c:pt>
                <c:pt idx="23">
                  <c:v>8.2602569008770832E-2</c:v>
                </c:pt>
                <c:pt idx="24">
                  <c:v>0.19765747449467183</c:v>
                </c:pt>
                <c:pt idx="25">
                  <c:v>0.19765747449467183</c:v>
                </c:pt>
                <c:pt idx="26">
                  <c:v>0.19765747449467183</c:v>
                </c:pt>
                <c:pt idx="27">
                  <c:v>0.19765747449467183</c:v>
                </c:pt>
                <c:pt idx="28">
                  <c:v>0.19765747449467183</c:v>
                </c:pt>
                <c:pt idx="29">
                  <c:v>0.23152858913233837</c:v>
                </c:pt>
                <c:pt idx="30">
                  <c:v>0.31064619850584824</c:v>
                </c:pt>
                <c:pt idx="31">
                  <c:v>0.40263448829474158</c:v>
                </c:pt>
                <c:pt idx="32">
                  <c:v>0.40263448829474158</c:v>
                </c:pt>
                <c:pt idx="33">
                  <c:v>0.40263448829474158</c:v>
                </c:pt>
                <c:pt idx="34">
                  <c:v>0.45184967944373172</c:v>
                </c:pt>
                <c:pt idx="35">
                  <c:v>0.55215954659288469</c:v>
                </c:pt>
                <c:pt idx="36">
                  <c:v>0.55215954659288469</c:v>
                </c:pt>
                <c:pt idx="37">
                  <c:v>0.64839689401756551</c:v>
                </c:pt>
                <c:pt idx="38">
                  <c:v>0.64839689401756551</c:v>
                </c:pt>
                <c:pt idx="39">
                  <c:v>0.64839689401756551</c:v>
                </c:pt>
                <c:pt idx="40">
                  <c:v>0.64839689401756551</c:v>
                </c:pt>
                <c:pt idx="41">
                  <c:v>0.73391941114712123</c:v>
                </c:pt>
                <c:pt idx="42">
                  <c:v>0.8345881575766656</c:v>
                </c:pt>
                <c:pt idx="43">
                  <c:v>0.8345881575766656</c:v>
                </c:pt>
                <c:pt idx="44">
                  <c:v>0.8345881575766656</c:v>
                </c:pt>
                <c:pt idx="45">
                  <c:v>0.8345881575766656</c:v>
                </c:pt>
                <c:pt idx="46">
                  <c:v>0.8345881575766656</c:v>
                </c:pt>
                <c:pt idx="47">
                  <c:v>0.90224308136003162</c:v>
                </c:pt>
                <c:pt idx="48">
                  <c:v>0.93245330886037092</c:v>
                </c:pt>
                <c:pt idx="49">
                  <c:v>0.93245330886037092</c:v>
                </c:pt>
                <c:pt idx="50">
                  <c:v>0.93245330886037092</c:v>
                </c:pt>
                <c:pt idx="51">
                  <c:v>0.93245330886037092</c:v>
                </c:pt>
                <c:pt idx="52">
                  <c:v>0.93245330886037092</c:v>
                </c:pt>
                <c:pt idx="53">
                  <c:v>0.93245330886037092</c:v>
                </c:pt>
                <c:pt idx="54">
                  <c:v>0.93245330886037092</c:v>
                </c:pt>
                <c:pt idx="55">
                  <c:v>0.93245330886037092</c:v>
                </c:pt>
                <c:pt idx="56">
                  <c:v>0.93245330886037092</c:v>
                </c:pt>
                <c:pt idx="57">
                  <c:v>0.93245330886037092</c:v>
                </c:pt>
                <c:pt idx="58">
                  <c:v>0.96190746776154301</c:v>
                </c:pt>
                <c:pt idx="59">
                  <c:v>0.97420648061886561</c:v>
                </c:pt>
                <c:pt idx="60">
                  <c:v>0.97420648061886561</c:v>
                </c:pt>
                <c:pt idx="61">
                  <c:v>0.97420648061886561</c:v>
                </c:pt>
                <c:pt idx="62">
                  <c:v>0.97420648061886561</c:v>
                </c:pt>
                <c:pt idx="63">
                  <c:v>0.97420648061886561</c:v>
                </c:pt>
                <c:pt idx="64">
                  <c:v>0.97420648061886561</c:v>
                </c:pt>
                <c:pt idx="65">
                  <c:v>0.97420648061886561</c:v>
                </c:pt>
                <c:pt idx="66">
                  <c:v>0.97420648061886561</c:v>
                </c:pt>
                <c:pt idx="67">
                  <c:v>0.97420648061886561</c:v>
                </c:pt>
                <c:pt idx="68">
                  <c:v>0.97420648061886561</c:v>
                </c:pt>
                <c:pt idx="69">
                  <c:v>0.98260629214519235</c:v>
                </c:pt>
                <c:pt idx="70">
                  <c:v>0.9904157150841213</c:v>
                </c:pt>
                <c:pt idx="71">
                  <c:v>0.9904157150841213</c:v>
                </c:pt>
                <c:pt idx="72">
                  <c:v>0.9904157150841213</c:v>
                </c:pt>
                <c:pt idx="73">
                  <c:v>0.9904157150841213</c:v>
                </c:pt>
                <c:pt idx="74">
                  <c:v>0.99569301127403087</c:v>
                </c:pt>
                <c:pt idx="75">
                  <c:v>0.99647554927036019</c:v>
                </c:pt>
                <c:pt idx="76">
                  <c:v>0.99870894025986257</c:v>
                </c:pt>
                <c:pt idx="77">
                  <c:v>0.99870894025986257</c:v>
                </c:pt>
                <c:pt idx="78">
                  <c:v>0.99870894025986257</c:v>
                </c:pt>
                <c:pt idx="79">
                  <c:v>0.99870894025986257</c:v>
                </c:pt>
                <c:pt idx="80">
                  <c:v>0.99952773598529343</c:v>
                </c:pt>
                <c:pt idx="81">
                  <c:v>0.99952773598529343</c:v>
                </c:pt>
                <c:pt idx="82">
                  <c:v>0.99982733766252829</c:v>
                </c:pt>
                <c:pt idx="83">
                  <c:v>0.99982733766252829</c:v>
                </c:pt>
                <c:pt idx="84">
                  <c:v>0.99982733766252829</c:v>
                </c:pt>
                <c:pt idx="85">
                  <c:v>0.99993688569536798</c:v>
                </c:pt>
                <c:pt idx="86">
                  <c:v>0.99997693105158592</c:v>
                </c:pt>
                <c:pt idx="87">
                  <c:v>0.99997693105158592</c:v>
                </c:pt>
                <c:pt idx="88">
                  <c:v>0.99997693105158592</c:v>
                </c:pt>
                <c:pt idx="89">
                  <c:v>0.99997693105158592</c:v>
                </c:pt>
                <c:pt idx="90">
                  <c:v>0.9999915682686864</c:v>
                </c:pt>
                <c:pt idx="91">
                  <c:v>0.99999984952970533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'1Y1X-Wt'!$O$13</c:f>
              <c:strCache>
                <c:ptCount val="1"/>
                <c:pt idx="0">
                  <c:v>yPred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'1Y1X-Wt'!$L$14:$L$105</c:f>
              <c:numCache>
                <c:formatCode>General</c:formatCode>
                <c:ptCount val="92"/>
                <c:pt idx="0">
                  <c:v>95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110</c:v>
                </c:pt>
                <c:pt idx="5">
                  <c:v>110</c:v>
                </c:pt>
                <c:pt idx="6">
                  <c:v>112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118</c:v>
                </c:pt>
                <c:pt idx="12">
                  <c:v>118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138</c:v>
                </c:pt>
                <c:pt idx="36">
                  <c:v>138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142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148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153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164</c:v>
                </c:pt>
                <c:pt idx="75">
                  <c:v>165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175</c:v>
                </c:pt>
                <c:pt idx="81">
                  <c:v>175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185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195</c:v>
                </c:pt>
                <c:pt idx="91">
                  <c:v>215</c:v>
                </c:pt>
              </c:numCache>
            </c:numRef>
          </c:xVal>
          <c:yVal>
            <c:numRef>
              <c:f>'1Y1X-Wt'!$O$14:$O$105</c:f>
              <c:numCache>
                <c:formatCode>0.000</c:formatCode>
                <c:ptCount val="92"/>
                <c:pt idx="0">
                  <c:v>1.5010173836200122E-3</c:v>
                </c:pt>
                <c:pt idx="1">
                  <c:v>4.5133322145586114E-3</c:v>
                </c:pt>
                <c:pt idx="2">
                  <c:v>1.1543935053257313E-2</c:v>
                </c:pt>
                <c:pt idx="3">
                  <c:v>1.1543935053257313E-2</c:v>
                </c:pt>
                <c:pt idx="4">
                  <c:v>1.5757125726628751E-2</c:v>
                </c:pt>
                <c:pt idx="5">
                  <c:v>1.5757125726628751E-2</c:v>
                </c:pt>
                <c:pt idx="6">
                  <c:v>2.1474597966133734E-2</c:v>
                </c:pt>
                <c:pt idx="7">
                  <c:v>3.4024093052435783E-2</c:v>
                </c:pt>
                <c:pt idx="8">
                  <c:v>3.4024093052435783E-2</c:v>
                </c:pt>
                <c:pt idx="9">
                  <c:v>3.9605809623275104E-2</c:v>
                </c:pt>
                <c:pt idx="10">
                  <c:v>3.9605809623275104E-2</c:v>
                </c:pt>
                <c:pt idx="11">
                  <c:v>5.3506346113208168E-2</c:v>
                </c:pt>
                <c:pt idx="12">
                  <c:v>5.3506346113208168E-2</c:v>
                </c:pt>
                <c:pt idx="13">
                  <c:v>7.1920236673945787E-2</c:v>
                </c:pt>
                <c:pt idx="14">
                  <c:v>7.1920236673945787E-2</c:v>
                </c:pt>
                <c:pt idx="15">
                  <c:v>7.1920236673945787E-2</c:v>
                </c:pt>
                <c:pt idx="16">
                  <c:v>8.3183525344723688E-2</c:v>
                </c:pt>
                <c:pt idx="17">
                  <c:v>9.6028223167309412E-2</c:v>
                </c:pt>
                <c:pt idx="18">
                  <c:v>0.1106170176648314</c:v>
                </c:pt>
                <c:pt idx="19">
                  <c:v>0.14566051049537232</c:v>
                </c:pt>
                <c:pt idx="20">
                  <c:v>0.14566051049537232</c:v>
                </c:pt>
                <c:pt idx="21">
                  <c:v>0.14566051049537232</c:v>
                </c:pt>
                <c:pt idx="22">
                  <c:v>0.14566051049537232</c:v>
                </c:pt>
                <c:pt idx="23">
                  <c:v>0.14566051049537232</c:v>
                </c:pt>
                <c:pt idx="24">
                  <c:v>0.27278464899694377</c:v>
                </c:pt>
                <c:pt idx="25">
                  <c:v>0.27278464899694377</c:v>
                </c:pt>
                <c:pt idx="26">
                  <c:v>0.27278464899694377</c:v>
                </c:pt>
                <c:pt idx="27">
                  <c:v>0.27278464899694377</c:v>
                </c:pt>
                <c:pt idx="28">
                  <c:v>0.27278464899694377</c:v>
                </c:pt>
                <c:pt idx="29">
                  <c:v>0.30516156356832547</c:v>
                </c:pt>
                <c:pt idx="30">
                  <c:v>0.37579524820567439</c:v>
                </c:pt>
                <c:pt idx="31">
                  <c:v>0.45213948314657554</c:v>
                </c:pt>
                <c:pt idx="32">
                  <c:v>0.45213948314657554</c:v>
                </c:pt>
                <c:pt idx="33">
                  <c:v>0.45213948314657554</c:v>
                </c:pt>
                <c:pt idx="34">
                  <c:v>0.4914188426613848</c:v>
                </c:pt>
                <c:pt idx="35">
                  <c:v>0.56980999991022985</c:v>
                </c:pt>
                <c:pt idx="36">
                  <c:v>0.56980999991022985</c:v>
                </c:pt>
                <c:pt idx="37">
                  <c:v>0.64485057342390939</c:v>
                </c:pt>
                <c:pt idx="38">
                  <c:v>0.64485057342390939</c:v>
                </c:pt>
                <c:pt idx="39">
                  <c:v>0.64485057342390939</c:v>
                </c:pt>
                <c:pt idx="40">
                  <c:v>0.64485057342390939</c:v>
                </c:pt>
                <c:pt idx="41">
                  <c:v>0.71338553266569016</c:v>
                </c:pt>
                <c:pt idx="42">
                  <c:v>0.79979122055328056</c:v>
                </c:pt>
                <c:pt idx="43">
                  <c:v>0.79979122055328056</c:v>
                </c:pt>
                <c:pt idx="44">
                  <c:v>0.79979122055328056</c:v>
                </c:pt>
                <c:pt idx="45">
                  <c:v>0.79979122055328056</c:v>
                </c:pt>
                <c:pt idx="46">
                  <c:v>0.79979122055328056</c:v>
                </c:pt>
                <c:pt idx="47">
                  <c:v>0.86507486695394598</c:v>
                </c:pt>
                <c:pt idx="48">
                  <c:v>0.8978444331801696</c:v>
                </c:pt>
                <c:pt idx="49">
                  <c:v>0.8978444331801696</c:v>
                </c:pt>
                <c:pt idx="50">
                  <c:v>0.8978444331801696</c:v>
                </c:pt>
                <c:pt idx="51">
                  <c:v>0.8978444331801696</c:v>
                </c:pt>
                <c:pt idx="52">
                  <c:v>0.8978444331801696</c:v>
                </c:pt>
                <c:pt idx="53">
                  <c:v>0.8978444331801696</c:v>
                </c:pt>
                <c:pt idx="54">
                  <c:v>0.8978444331801696</c:v>
                </c:pt>
                <c:pt idx="55">
                  <c:v>0.8978444331801696</c:v>
                </c:pt>
                <c:pt idx="56">
                  <c:v>0.8978444331801696</c:v>
                </c:pt>
                <c:pt idx="57">
                  <c:v>0.8978444331801696</c:v>
                </c:pt>
                <c:pt idx="58">
                  <c:v>0.93380149475802732</c:v>
                </c:pt>
                <c:pt idx="59">
                  <c:v>0.9508280547895992</c:v>
                </c:pt>
                <c:pt idx="60">
                  <c:v>0.9508280547895992</c:v>
                </c:pt>
                <c:pt idx="61">
                  <c:v>0.9508280547895992</c:v>
                </c:pt>
                <c:pt idx="62">
                  <c:v>0.9508280547895992</c:v>
                </c:pt>
                <c:pt idx="63">
                  <c:v>0.9508280547895992</c:v>
                </c:pt>
                <c:pt idx="64">
                  <c:v>0.9508280547895992</c:v>
                </c:pt>
                <c:pt idx="65">
                  <c:v>0.9508280547895992</c:v>
                </c:pt>
                <c:pt idx="66">
                  <c:v>0.9508280547895992</c:v>
                </c:pt>
                <c:pt idx="67">
                  <c:v>0.9508280547895992</c:v>
                </c:pt>
                <c:pt idx="68">
                  <c:v>0.9508280547895992</c:v>
                </c:pt>
                <c:pt idx="69">
                  <c:v>0.9636457979305203</c:v>
                </c:pt>
                <c:pt idx="70">
                  <c:v>0.97703430088814802</c:v>
                </c:pt>
                <c:pt idx="71">
                  <c:v>0.97703430088814802</c:v>
                </c:pt>
                <c:pt idx="72">
                  <c:v>0.97703430088814802</c:v>
                </c:pt>
                <c:pt idx="73">
                  <c:v>0.97703430088814802</c:v>
                </c:pt>
                <c:pt idx="74">
                  <c:v>0.987645799448304</c:v>
                </c:pt>
                <c:pt idx="75">
                  <c:v>0.98942917146480058</c:v>
                </c:pt>
                <c:pt idx="76">
                  <c:v>0.99516746569816261</c:v>
                </c:pt>
                <c:pt idx="77">
                  <c:v>0.99516746569816261</c:v>
                </c:pt>
                <c:pt idx="78">
                  <c:v>0.99516746569816261</c:v>
                </c:pt>
                <c:pt idx="79">
                  <c:v>0.99516746569816261</c:v>
                </c:pt>
                <c:pt idx="80">
                  <c:v>0.99779770377620369</c:v>
                </c:pt>
                <c:pt idx="81">
                  <c:v>0.99779770377620369</c:v>
                </c:pt>
                <c:pt idx="82">
                  <c:v>0.99899780501307345</c:v>
                </c:pt>
                <c:pt idx="83">
                  <c:v>0.99899780501307345</c:v>
                </c:pt>
                <c:pt idx="84">
                  <c:v>0.99899780501307345</c:v>
                </c:pt>
                <c:pt idx="85">
                  <c:v>0.99954423164559481</c:v>
                </c:pt>
                <c:pt idx="86">
                  <c:v>0.99979279195674076</c:v>
                </c:pt>
                <c:pt idx="87">
                  <c:v>0.99979279195674076</c:v>
                </c:pt>
                <c:pt idx="88">
                  <c:v>0.99979279195674076</c:v>
                </c:pt>
                <c:pt idx="89">
                  <c:v>0.99979279195674076</c:v>
                </c:pt>
                <c:pt idx="90">
                  <c:v>0.99990580883735569</c:v>
                </c:pt>
                <c:pt idx="91">
                  <c:v>0.99999597961954945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89432"/>
        <c:axId val="485289824"/>
      </c:scatterChart>
      <c:valAx>
        <c:axId val="485289432"/>
        <c:scaling>
          <c:orientation val="minMax"/>
          <c:max val="195"/>
          <c:min val="9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89824"/>
        <c:crosses val="autoZero"/>
        <c:crossBetween val="midCat"/>
      </c:valAx>
      <c:valAx>
        <c:axId val="485289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8943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Logistic P(male|Weight): MLE vs. OLS1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'1Y1X-Wt'!$M$13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'1Y1X-Wt'!$L$14:$L$105</c:f>
              <c:numCache>
                <c:formatCode>General</c:formatCode>
                <c:ptCount val="92"/>
                <c:pt idx="0">
                  <c:v>95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110</c:v>
                </c:pt>
                <c:pt idx="5">
                  <c:v>110</c:v>
                </c:pt>
                <c:pt idx="6">
                  <c:v>112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118</c:v>
                </c:pt>
                <c:pt idx="12">
                  <c:v>118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138</c:v>
                </c:pt>
                <c:pt idx="36">
                  <c:v>138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142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148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153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164</c:v>
                </c:pt>
                <c:pt idx="75">
                  <c:v>165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175</c:v>
                </c:pt>
                <c:pt idx="81">
                  <c:v>175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185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195</c:v>
                </c:pt>
                <c:pt idx="91">
                  <c:v>215</c:v>
                </c:pt>
              </c:numCache>
            </c:numRef>
          </c:xVal>
          <c:yVal>
            <c:numRef>
              <c:f>'1Y1X-Wt'!$M$14:$M$105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'1Y1X-Wt'!$N$13</c:f>
              <c:strCache>
                <c:ptCount val="1"/>
                <c:pt idx="0">
                  <c:v>yPred1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'1Y1X-Wt'!$L$14:$L$105</c:f>
              <c:numCache>
                <c:formatCode>General</c:formatCode>
                <c:ptCount val="92"/>
                <c:pt idx="0">
                  <c:v>95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110</c:v>
                </c:pt>
                <c:pt idx="5">
                  <c:v>110</c:v>
                </c:pt>
                <c:pt idx="6">
                  <c:v>112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118</c:v>
                </c:pt>
                <c:pt idx="12">
                  <c:v>118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138</c:v>
                </c:pt>
                <c:pt idx="36">
                  <c:v>138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142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148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153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164</c:v>
                </c:pt>
                <c:pt idx="75">
                  <c:v>165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175</c:v>
                </c:pt>
                <c:pt idx="81">
                  <c:v>175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185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195</c:v>
                </c:pt>
                <c:pt idx="91">
                  <c:v>215</c:v>
                </c:pt>
              </c:numCache>
            </c:numRef>
          </c:xVal>
          <c:yVal>
            <c:numRef>
              <c:f>'1Y1X-Wt'!$N$14:$N$105</c:f>
              <c:numCache>
                <c:formatCode>0.000</c:formatCode>
                <c:ptCount val="92"/>
                <c:pt idx="0">
                  <c:v>2.1460431359418843E-4</c:v>
                </c:pt>
                <c:pt idx="1">
                  <c:v>8.7763653272273495E-4</c:v>
                </c:pt>
                <c:pt idx="2">
                  <c:v>2.9306385595384049E-3</c:v>
                </c:pt>
                <c:pt idx="3">
                  <c:v>2.9306385595384049E-3</c:v>
                </c:pt>
                <c:pt idx="4">
                  <c:v>4.3770222846003142E-3</c:v>
                </c:pt>
                <c:pt idx="5">
                  <c:v>4.3770222846003142E-3</c:v>
                </c:pt>
                <c:pt idx="6">
                  <c:v>6.5325754797889496E-3</c:v>
                </c:pt>
                <c:pt idx="7">
                  <c:v>1.1885258211630355E-2</c:v>
                </c:pt>
                <c:pt idx="8">
                  <c:v>1.1885258211630355E-2</c:v>
                </c:pt>
                <c:pt idx="9">
                  <c:v>1.4497149144753417E-2</c:v>
                </c:pt>
                <c:pt idx="10">
                  <c:v>1.4497149144753417E-2</c:v>
                </c:pt>
                <c:pt idx="11">
                  <c:v>2.152879536472169E-2</c:v>
                </c:pt>
                <c:pt idx="12">
                  <c:v>2.152879536472169E-2</c:v>
                </c:pt>
                <c:pt idx="13">
                  <c:v>3.186078348425752E-2</c:v>
                </c:pt>
                <c:pt idx="14">
                  <c:v>3.186078348425752E-2</c:v>
                </c:pt>
                <c:pt idx="15">
                  <c:v>3.186078348425752E-2</c:v>
                </c:pt>
                <c:pt idx="16">
                  <c:v>3.869058649773232E-2</c:v>
                </c:pt>
                <c:pt idx="17">
                  <c:v>4.6913508272867048E-2</c:v>
                </c:pt>
                <c:pt idx="18">
                  <c:v>5.678082489512673E-2</c:v>
                </c:pt>
                <c:pt idx="19">
                  <c:v>8.2602569008770832E-2</c:v>
                </c:pt>
                <c:pt idx="20">
                  <c:v>8.2602569008770832E-2</c:v>
                </c:pt>
                <c:pt idx="21">
                  <c:v>8.2602569008770832E-2</c:v>
                </c:pt>
                <c:pt idx="22">
                  <c:v>8.2602569008770832E-2</c:v>
                </c:pt>
                <c:pt idx="23">
                  <c:v>8.2602569008770832E-2</c:v>
                </c:pt>
                <c:pt idx="24">
                  <c:v>0.19765747449467183</c:v>
                </c:pt>
                <c:pt idx="25">
                  <c:v>0.19765747449467183</c:v>
                </c:pt>
                <c:pt idx="26">
                  <c:v>0.19765747449467183</c:v>
                </c:pt>
                <c:pt idx="27">
                  <c:v>0.19765747449467183</c:v>
                </c:pt>
                <c:pt idx="28">
                  <c:v>0.19765747449467183</c:v>
                </c:pt>
                <c:pt idx="29">
                  <c:v>0.23152858913233837</c:v>
                </c:pt>
                <c:pt idx="30">
                  <c:v>0.31064619850584824</c:v>
                </c:pt>
                <c:pt idx="31">
                  <c:v>0.40263448829474158</c:v>
                </c:pt>
                <c:pt idx="32">
                  <c:v>0.40263448829474158</c:v>
                </c:pt>
                <c:pt idx="33">
                  <c:v>0.40263448829474158</c:v>
                </c:pt>
                <c:pt idx="34">
                  <c:v>0.45184967944373172</c:v>
                </c:pt>
                <c:pt idx="35">
                  <c:v>0.55215954659288469</c:v>
                </c:pt>
                <c:pt idx="36">
                  <c:v>0.55215954659288469</c:v>
                </c:pt>
                <c:pt idx="37">
                  <c:v>0.64839689401756551</c:v>
                </c:pt>
                <c:pt idx="38">
                  <c:v>0.64839689401756551</c:v>
                </c:pt>
                <c:pt idx="39">
                  <c:v>0.64839689401756551</c:v>
                </c:pt>
                <c:pt idx="40">
                  <c:v>0.64839689401756551</c:v>
                </c:pt>
                <c:pt idx="41">
                  <c:v>0.73391941114712123</c:v>
                </c:pt>
                <c:pt idx="42">
                  <c:v>0.8345881575766656</c:v>
                </c:pt>
                <c:pt idx="43">
                  <c:v>0.8345881575766656</c:v>
                </c:pt>
                <c:pt idx="44">
                  <c:v>0.8345881575766656</c:v>
                </c:pt>
                <c:pt idx="45">
                  <c:v>0.8345881575766656</c:v>
                </c:pt>
                <c:pt idx="46">
                  <c:v>0.8345881575766656</c:v>
                </c:pt>
                <c:pt idx="47">
                  <c:v>0.90224308136003162</c:v>
                </c:pt>
                <c:pt idx="48">
                  <c:v>0.93245330886037092</c:v>
                </c:pt>
                <c:pt idx="49">
                  <c:v>0.93245330886037092</c:v>
                </c:pt>
                <c:pt idx="50">
                  <c:v>0.93245330886037092</c:v>
                </c:pt>
                <c:pt idx="51">
                  <c:v>0.93245330886037092</c:v>
                </c:pt>
                <c:pt idx="52">
                  <c:v>0.93245330886037092</c:v>
                </c:pt>
                <c:pt idx="53">
                  <c:v>0.93245330886037092</c:v>
                </c:pt>
                <c:pt idx="54">
                  <c:v>0.93245330886037092</c:v>
                </c:pt>
                <c:pt idx="55">
                  <c:v>0.93245330886037092</c:v>
                </c:pt>
                <c:pt idx="56">
                  <c:v>0.93245330886037092</c:v>
                </c:pt>
                <c:pt idx="57">
                  <c:v>0.93245330886037092</c:v>
                </c:pt>
                <c:pt idx="58">
                  <c:v>0.96190746776154301</c:v>
                </c:pt>
                <c:pt idx="59">
                  <c:v>0.97420648061886561</c:v>
                </c:pt>
                <c:pt idx="60">
                  <c:v>0.97420648061886561</c:v>
                </c:pt>
                <c:pt idx="61">
                  <c:v>0.97420648061886561</c:v>
                </c:pt>
                <c:pt idx="62">
                  <c:v>0.97420648061886561</c:v>
                </c:pt>
                <c:pt idx="63">
                  <c:v>0.97420648061886561</c:v>
                </c:pt>
                <c:pt idx="64">
                  <c:v>0.97420648061886561</c:v>
                </c:pt>
                <c:pt idx="65">
                  <c:v>0.97420648061886561</c:v>
                </c:pt>
                <c:pt idx="66">
                  <c:v>0.97420648061886561</c:v>
                </c:pt>
                <c:pt idx="67">
                  <c:v>0.97420648061886561</c:v>
                </c:pt>
                <c:pt idx="68">
                  <c:v>0.97420648061886561</c:v>
                </c:pt>
                <c:pt idx="69">
                  <c:v>0.98260629214519235</c:v>
                </c:pt>
                <c:pt idx="70">
                  <c:v>0.9904157150841213</c:v>
                </c:pt>
                <c:pt idx="71">
                  <c:v>0.9904157150841213</c:v>
                </c:pt>
                <c:pt idx="72">
                  <c:v>0.9904157150841213</c:v>
                </c:pt>
                <c:pt idx="73">
                  <c:v>0.9904157150841213</c:v>
                </c:pt>
                <c:pt idx="74">
                  <c:v>0.99569301127403087</c:v>
                </c:pt>
                <c:pt idx="75">
                  <c:v>0.99647554927036019</c:v>
                </c:pt>
                <c:pt idx="76">
                  <c:v>0.99870894025986257</c:v>
                </c:pt>
                <c:pt idx="77">
                  <c:v>0.99870894025986257</c:v>
                </c:pt>
                <c:pt idx="78">
                  <c:v>0.99870894025986257</c:v>
                </c:pt>
                <c:pt idx="79">
                  <c:v>0.99870894025986257</c:v>
                </c:pt>
                <c:pt idx="80">
                  <c:v>0.99952773598529343</c:v>
                </c:pt>
                <c:pt idx="81">
                  <c:v>0.99952773598529343</c:v>
                </c:pt>
                <c:pt idx="82">
                  <c:v>0.99982733766252829</c:v>
                </c:pt>
                <c:pt idx="83">
                  <c:v>0.99982733766252829</c:v>
                </c:pt>
                <c:pt idx="84">
                  <c:v>0.99982733766252829</c:v>
                </c:pt>
                <c:pt idx="85">
                  <c:v>0.99993688569536798</c:v>
                </c:pt>
                <c:pt idx="86">
                  <c:v>0.99997693105158592</c:v>
                </c:pt>
                <c:pt idx="87">
                  <c:v>0.99997693105158592</c:v>
                </c:pt>
                <c:pt idx="88">
                  <c:v>0.99997693105158592</c:v>
                </c:pt>
                <c:pt idx="89">
                  <c:v>0.99997693105158592</c:v>
                </c:pt>
                <c:pt idx="90">
                  <c:v>0.9999915682686864</c:v>
                </c:pt>
                <c:pt idx="91">
                  <c:v>0.99999984952970533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'1Y1X-Wt'!$O$13</c:f>
              <c:strCache>
                <c:ptCount val="1"/>
                <c:pt idx="0">
                  <c:v>yPred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'1Y1X-Wt'!$L$14:$L$105</c:f>
              <c:numCache>
                <c:formatCode>General</c:formatCode>
                <c:ptCount val="92"/>
                <c:pt idx="0">
                  <c:v>95</c:v>
                </c:pt>
                <c:pt idx="1">
                  <c:v>102</c:v>
                </c:pt>
                <c:pt idx="2">
                  <c:v>108</c:v>
                </c:pt>
                <c:pt idx="3">
                  <c:v>108</c:v>
                </c:pt>
                <c:pt idx="4">
                  <c:v>110</c:v>
                </c:pt>
                <c:pt idx="5">
                  <c:v>110</c:v>
                </c:pt>
                <c:pt idx="6">
                  <c:v>112</c:v>
                </c:pt>
                <c:pt idx="7">
                  <c:v>115</c:v>
                </c:pt>
                <c:pt idx="8">
                  <c:v>115</c:v>
                </c:pt>
                <c:pt idx="9">
                  <c:v>116</c:v>
                </c:pt>
                <c:pt idx="10">
                  <c:v>116</c:v>
                </c:pt>
                <c:pt idx="11">
                  <c:v>118</c:v>
                </c:pt>
                <c:pt idx="12">
                  <c:v>118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121</c:v>
                </c:pt>
                <c:pt idx="17">
                  <c:v>122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135</c:v>
                </c:pt>
                <c:pt idx="32">
                  <c:v>135</c:v>
                </c:pt>
                <c:pt idx="33">
                  <c:v>135</c:v>
                </c:pt>
                <c:pt idx="34">
                  <c:v>136</c:v>
                </c:pt>
                <c:pt idx="35">
                  <c:v>138</c:v>
                </c:pt>
                <c:pt idx="36">
                  <c:v>138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142</c:v>
                </c:pt>
                <c:pt idx="42">
                  <c:v>145</c:v>
                </c:pt>
                <c:pt idx="43">
                  <c:v>145</c:v>
                </c:pt>
                <c:pt idx="44">
                  <c:v>145</c:v>
                </c:pt>
                <c:pt idx="45">
                  <c:v>145</c:v>
                </c:pt>
                <c:pt idx="46">
                  <c:v>145</c:v>
                </c:pt>
                <c:pt idx="47">
                  <c:v>148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56">
                  <c:v>150</c:v>
                </c:pt>
                <c:pt idx="57">
                  <c:v>150</c:v>
                </c:pt>
                <c:pt idx="58">
                  <c:v>153</c:v>
                </c:pt>
                <c:pt idx="59">
                  <c:v>155</c:v>
                </c:pt>
                <c:pt idx="60">
                  <c:v>155</c:v>
                </c:pt>
                <c:pt idx="61">
                  <c:v>155</c:v>
                </c:pt>
                <c:pt idx="62">
                  <c:v>155</c:v>
                </c:pt>
                <c:pt idx="63">
                  <c:v>155</c:v>
                </c:pt>
                <c:pt idx="64">
                  <c:v>155</c:v>
                </c:pt>
                <c:pt idx="65">
                  <c:v>155</c:v>
                </c:pt>
                <c:pt idx="66">
                  <c:v>155</c:v>
                </c:pt>
                <c:pt idx="67">
                  <c:v>155</c:v>
                </c:pt>
                <c:pt idx="68">
                  <c:v>155</c:v>
                </c:pt>
                <c:pt idx="69">
                  <c:v>157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164</c:v>
                </c:pt>
                <c:pt idx="75">
                  <c:v>165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175</c:v>
                </c:pt>
                <c:pt idx="81">
                  <c:v>175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185</c:v>
                </c:pt>
                <c:pt idx="86">
                  <c:v>190</c:v>
                </c:pt>
                <c:pt idx="87">
                  <c:v>190</c:v>
                </c:pt>
                <c:pt idx="88">
                  <c:v>190</c:v>
                </c:pt>
                <c:pt idx="89">
                  <c:v>190</c:v>
                </c:pt>
                <c:pt idx="90">
                  <c:v>195</c:v>
                </c:pt>
                <c:pt idx="91">
                  <c:v>215</c:v>
                </c:pt>
              </c:numCache>
            </c:numRef>
          </c:xVal>
          <c:yVal>
            <c:numRef>
              <c:f>'1Y1X-Wt'!$O$14:$O$105</c:f>
              <c:numCache>
                <c:formatCode>0.000</c:formatCode>
                <c:ptCount val="92"/>
                <c:pt idx="0">
                  <c:v>1.5010173836200122E-3</c:v>
                </c:pt>
                <c:pt idx="1">
                  <c:v>4.5133322145586114E-3</c:v>
                </c:pt>
                <c:pt idx="2">
                  <c:v>1.1543935053257313E-2</c:v>
                </c:pt>
                <c:pt idx="3">
                  <c:v>1.1543935053257313E-2</c:v>
                </c:pt>
                <c:pt idx="4">
                  <c:v>1.5757125726628751E-2</c:v>
                </c:pt>
                <c:pt idx="5">
                  <c:v>1.5757125726628751E-2</c:v>
                </c:pt>
                <c:pt idx="6">
                  <c:v>2.1474597966133734E-2</c:v>
                </c:pt>
                <c:pt idx="7">
                  <c:v>3.4024093052435783E-2</c:v>
                </c:pt>
                <c:pt idx="8">
                  <c:v>3.4024093052435783E-2</c:v>
                </c:pt>
                <c:pt idx="9">
                  <c:v>3.9605809623275104E-2</c:v>
                </c:pt>
                <c:pt idx="10">
                  <c:v>3.9605809623275104E-2</c:v>
                </c:pt>
                <c:pt idx="11">
                  <c:v>5.3506346113208168E-2</c:v>
                </c:pt>
                <c:pt idx="12">
                  <c:v>5.3506346113208168E-2</c:v>
                </c:pt>
                <c:pt idx="13">
                  <c:v>7.1920236673945787E-2</c:v>
                </c:pt>
                <c:pt idx="14">
                  <c:v>7.1920236673945787E-2</c:v>
                </c:pt>
                <c:pt idx="15">
                  <c:v>7.1920236673945787E-2</c:v>
                </c:pt>
                <c:pt idx="16">
                  <c:v>8.3183525344723688E-2</c:v>
                </c:pt>
                <c:pt idx="17">
                  <c:v>9.6028223167309412E-2</c:v>
                </c:pt>
                <c:pt idx="18">
                  <c:v>0.1106170176648314</c:v>
                </c:pt>
                <c:pt idx="19">
                  <c:v>0.14566051049537232</c:v>
                </c:pt>
                <c:pt idx="20">
                  <c:v>0.14566051049537232</c:v>
                </c:pt>
                <c:pt idx="21">
                  <c:v>0.14566051049537232</c:v>
                </c:pt>
                <c:pt idx="22">
                  <c:v>0.14566051049537232</c:v>
                </c:pt>
                <c:pt idx="23">
                  <c:v>0.14566051049537232</c:v>
                </c:pt>
                <c:pt idx="24">
                  <c:v>0.27278464899694377</c:v>
                </c:pt>
                <c:pt idx="25">
                  <c:v>0.27278464899694377</c:v>
                </c:pt>
                <c:pt idx="26">
                  <c:v>0.27278464899694377</c:v>
                </c:pt>
                <c:pt idx="27">
                  <c:v>0.27278464899694377</c:v>
                </c:pt>
                <c:pt idx="28">
                  <c:v>0.27278464899694377</c:v>
                </c:pt>
                <c:pt idx="29">
                  <c:v>0.30516156356832547</c:v>
                </c:pt>
                <c:pt idx="30">
                  <c:v>0.37579524820567439</c:v>
                </c:pt>
                <c:pt idx="31">
                  <c:v>0.45213948314657554</c:v>
                </c:pt>
                <c:pt idx="32">
                  <c:v>0.45213948314657554</c:v>
                </c:pt>
                <c:pt idx="33">
                  <c:v>0.45213948314657554</c:v>
                </c:pt>
                <c:pt idx="34">
                  <c:v>0.4914188426613848</c:v>
                </c:pt>
                <c:pt idx="35">
                  <c:v>0.56980999991022985</c:v>
                </c:pt>
                <c:pt idx="36">
                  <c:v>0.56980999991022985</c:v>
                </c:pt>
                <c:pt idx="37">
                  <c:v>0.64485057342390939</c:v>
                </c:pt>
                <c:pt idx="38">
                  <c:v>0.64485057342390939</c:v>
                </c:pt>
                <c:pt idx="39">
                  <c:v>0.64485057342390939</c:v>
                </c:pt>
                <c:pt idx="40">
                  <c:v>0.64485057342390939</c:v>
                </c:pt>
                <c:pt idx="41">
                  <c:v>0.71338553266569016</c:v>
                </c:pt>
                <c:pt idx="42">
                  <c:v>0.79979122055328056</c:v>
                </c:pt>
                <c:pt idx="43">
                  <c:v>0.79979122055328056</c:v>
                </c:pt>
                <c:pt idx="44">
                  <c:v>0.79979122055328056</c:v>
                </c:pt>
                <c:pt idx="45">
                  <c:v>0.79979122055328056</c:v>
                </c:pt>
                <c:pt idx="46">
                  <c:v>0.79979122055328056</c:v>
                </c:pt>
                <c:pt idx="47">
                  <c:v>0.86507486695394598</c:v>
                </c:pt>
                <c:pt idx="48">
                  <c:v>0.8978444331801696</c:v>
                </c:pt>
                <c:pt idx="49">
                  <c:v>0.8978444331801696</c:v>
                </c:pt>
                <c:pt idx="50">
                  <c:v>0.8978444331801696</c:v>
                </c:pt>
                <c:pt idx="51">
                  <c:v>0.8978444331801696</c:v>
                </c:pt>
                <c:pt idx="52">
                  <c:v>0.8978444331801696</c:v>
                </c:pt>
                <c:pt idx="53">
                  <c:v>0.8978444331801696</c:v>
                </c:pt>
                <c:pt idx="54">
                  <c:v>0.8978444331801696</c:v>
                </c:pt>
                <c:pt idx="55">
                  <c:v>0.8978444331801696</c:v>
                </c:pt>
                <c:pt idx="56">
                  <c:v>0.8978444331801696</c:v>
                </c:pt>
                <c:pt idx="57">
                  <c:v>0.8978444331801696</c:v>
                </c:pt>
                <c:pt idx="58">
                  <c:v>0.93380149475802732</c:v>
                </c:pt>
                <c:pt idx="59">
                  <c:v>0.9508280547895992</c:v>
                </c:pt>
                <c:pt idx="60">
                  <c:v>0.9508280547895992</c:v>
                </c:pt>
                <c:pt idx="61">
                  <c:v>0.9508280547895992</c:v>
                </c:pt>
                <c:pt idx="62">
                  <c:v>0.9508280547895992</c:v>
                </c:pt>
                <c:pt idx="63">
                  <c:v>0.9508280547895992</c:v>
                </c:pt>
                <c:pt idx="64">
                  <c:v>0.9508280547895992</c:v>
                </c:pt>
                <c:pt idx="65">
                  <c:v>0.9508280547895992</c:v>
                </c:pt>
                <c:pt idx="66">
                  <c:v>0.9508280547895992</c:v>
                </c:pt>
                <c:pt idx="67">
                  <c:v>0.9508280547895992</c:v>
                </c:pt>
                <c:pt idx="68">
                  <c:v>0.9508280547895992</c:v>
                </c:pt>
                <c:pt idx="69">
                  <c:v>0.9636457979305203</c:v>
                </c:pt>
                <c:pt idx="70">
                  <c:v>0.97703430088814802</c:v>
                </c:pt>
                <c:pt idx="71">
                  <c:v>0.97703430088814802</c:v>
                </c:pt>
                <c:pt idx="72">
                  <c:v>0.97703430088814802</c:v>
                </c:pt>
                <c:pt idx="73">
                  <c:v>0.97703430088814802</c:v>
                </c:pt>
                <c:pt idx="74">
                  <c:v>0.987645799448304</c:v>
                </c:pt>
                <c:pt idx="75">
                  <c:v>0.98942917146480058</c:v>
                </c:pt>
                <c:pt idx="76">
                  <c:v>0.99516746569816261</c:v>
                </c:pt>
                <c:pt idx="77">
                  <c:v>0.99516746569816261</c:v>
                </c:pt>
                <c:pt idx="78">
                  <c:v>0.99516746569816261</c:v>
                </c:pt>
                <c:pt idx="79">
                  <c:v>0.99516746569816261</c:v>
                </c:pt>
                <c:pt idx="80">
                  <c:v>0.99779770377620369</c:v>
                </c:pt>
                <c:pt idx="81">
                  <c:v>0.99779770377620369</c:v>
                </c:pt>
                <c:pt idx="82">
                  <c:v>0.99899780501307345</c:v>
                </c:pt>
                <c:pt idx="83">
                  <c:v>0.99899780501307345</c:v>
                </c:pt>
                <c:pt idx="84">
                  <c:v>0.99899780501307345</c:v>
                </c:pt>
                <c:pt idx="85">
                  <c:v>0.99954423164559481</c:v>
                </c:pt>
                <c:pt idx="86">
                  <c:v>0.99979279195674076</c:v>
                </c:pt>
                <c:pt idx="87">
                  <c:v>0.99979279195674076</c:v>
                </c:pt>
                <c:pt idx="88">
                  <c:v>0.99979279195674076</c:v>
                </c:pt>
                <c:pt idx="89">
                  <c:v>0.99979279195674076</c:v>
                </c:pt>
                <c:pt idx="90">
                  <c:v>0.99990580883735569</c:v>
                </c:pt>
                <c:pt idx="91">
                  <c:v>0.99999597961954945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224616"/>
        <c:axId val="190225400"/>
      </c:scatterChart>
      <c:valAx>
        <c:axId val="190224616"/>
        <c:scaling>
          <c:orientation val="minMax"/>
          <c:max val="165"/>
          <c:min val="1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25400"/>
        <c:crosses val="autoZero"/>
        <c:crossBetween val="midCat"/>
      </c:valAx>
      <c:valAx>
        <c:axId val="190225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246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Logistic P(male|Ht, Wt=Ave): MLE vs. OLS1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'1Y2X-HtWt'!$M$13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'1Y2X-HtWt'!$L$14:$L$105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'1Y2X-HtWt'!$M$14:$M$105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'1Y2X-HtWt'!$N$13</c:f>
              <c:strCache>
                <c:ptCount val="1"/>
                <c:pt idx="0">
                  <c:v>yPred1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'1Y2X-HtWt'!$L$14:$L$105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'1Y2X-HtWt'!$N$14:$N$105</c:f>
              <c:numCache>
                <c:formatCode>0.000</c:formatCode>
                <c:ptCount val="92"/>
                <c:pt idx="0">
                  <c:v>1.4697997198269171E-2</c:v>
                </c:pt>
                <c:pt idx="1">
                  <c:v>2.5673504378427473E-2</c:v>
                </c:pt>
                <c:pt idx="2">
                  <c:v>3.0869310921705837E-2</c:v>
                </c:pt>
                <c:pt idx="3">
                  <c:v>3.0869310921705837E-2</c:v>
                </c:pt>
                <c:pt idx="4">
                  <c:v>3.0869310921705837E-2</c:v>
                </c:pt>
                <c:pt idx="5">
                  <c:v>3.0869310921705837E-2</c:v>
                </c:pt>
                <c:pt idx="6">
                  <c:v>5.3267663227436014E-2</c:v>
                </c:pt>
                <c:pt idx="7">
                  <c:v>6.368296940233506E-2</c:v>
                </c:pt>
                <c:pt idx="8">
                  <c:v>6.368296940233506E-2</c:v>
                </c:pt>
                <c:pt idx="9">
                  <c:v>6.368296940233506E-2</c:v>
                </c:pt>
                <c:pt idx="10">
                  <c:v>6.368296940233506E-2</c:v>
                </c:pt>
                <c:pt idx="11">
                  <c:v>0.12681291361474203</c:v>
                </c:pt>
                <c:pt idx="12">
                  <c:v>0.12681291361474203</c:v>
                </c:pt>
                <c:pt idx="13">
                  <c:v>0.23670373376794401</c:v>
                </c:pt>
                <c:pt idx="14">
                  <c:v>0.23670373376794401</c:v>
                </c:pt>
                <c:pt idx="15">
                  <c:v>0.23670373376794401</c:v>
                </c:pt>
                <c:pt idx="16">
                  <c:v>0.23670373376794401</c:v>
                </c:pt>
                <c:pt idx="17">
                  <c:v>0.31183875035724701</c:v>
                </c:pt>
                <c:pt idx="18">
                  <c:v>0.39837586242871559</c:v>
                </c:pt>
                <c:pt idx="19">
                  <c:v>0.39837586242871559</c:v>
                </c:pt>
                <c:pt idx="20">
                  <c:v>0.39837586242871559</c:v>
                </c:pt>
                <c:pt idx="21">
                  <c:v>0.39837586242871559</c:v>
                </c:pt>
                <c:pt idx="22">
                  <c:v>0.39837586242871559</c:v>
                </c:pt>
                <c:pt idx="23">
                  <c:v>0.39837586242871559</c:v>
                </c:pt>
                <c:pt idx="24">
                  <c:v>0.39837586242871559</c:v>
                </c:pt>
                <c:pt idx="25">
                  <c:v>0.39837586242871559</c:v>
                </c:pt>
                <c:pt idx="26">
                  <c:v>0.58573534948369943</c:v>
                </c:pt>
                <c:pt idx="27">
                  <c:v>0.58573534948369943</c:v>
                </c:pt>
                <c:pt idx="28">
                  <c:v>0.58573534948369943</c:v>
                </c:pt>
                <c:pt idx="29">
                  <c:v>0.58573534948369943</c:v>
                </c:pt>
                <c:pt idx="30">
                  <c:v>0.58573534948369943</c:v>
                </c:pt>
                <c:pt idx="31">
                  <c:v>0.58573534948369943</c:v>
                </c:pt>
                <c:pt idx="32">
                  <c:v>0.58573534948369943</c:v>
                </c:pt>
                <c:pt idx="33">
                  <c:v>0.75118887496773457</c:v>
                </c:pt>
                <c:pt idx="34">
                  <c:v>0.75118887496773457</c:v>
                </c:pt>
                <c:pt idx="35">
                  <c:v>0.75118887496773457</c:v>
                </c:pt>
                <c:pt idx="36">
                  <c:v>0.75118887496773457</c:v>
                </c:pt>
                <c:pt idx="37">
                  <c:v>0.75118887496773457</c:v>
                </c:pt>
                <c:pt idx="38">
                  <c:v>0.75118887496773457</c:v>
                </c:pt>
                <c:pt idx="39">
                  <c:v>0.75118887496773457</c:v>
                </c:pt>
                <c:pt idx="40">
                  <c:v>0.75118887496773457</c:v>
                </c:pt>
                <c:pt idx="41">
                  <c:v>0.75118887496773457</c:v>
                </c:pt>
                <c:pt idx="42">
                  <c:v>0.75118887496773457</c:v>
                </c:pt>
                <c:pt idx="43">
                  <c:v>0.86571170948824816</c:v>
                </c:pt>
                <c:pt idx="44">
                  <c:v>0.86571170948824816</c:v>
                </c:pt>
                <c:pt idx="45">
                  <c:v>0.86571170948824816</c:v>
                </c:pt>
                <c:pt idx="46">
                  <c:v>0.86571170948824816</c:v>
                </c:pt>
                <c:pt idx="47">
                  <c:v>0.86571170948824816</c:v>
                </c:pt>
                <c:pt idx="48">
                  <c:v>0.86571170948824816</c:v>
                </c:pt>
                <c:pt idx="49">
                  <c:v>0.86571170948824816</c:v>
                </c:pt>
                <c:pt idx="50">
                  <c:v>0.86571170948824816</c:v>
                </c:pt>
                <c:pt idx="51">
                  <c:v>0.86571170948824816</c:v>
                </c:pt>
                <c:pt idx="52">
                  <c:v>0.86571170948824816</c:v>
                </c:pt>
                <c:pt idx="53">
                  <c:v>0.90403313548883091</c:v>
                </c:pt>
                <c:pt idx="54">
                  <c:v>0.93227440623904367</c:v>
                </c:pt>
                <c:pt idx="55">
                  <c:v>0.93227440623904367</c:v>
                </c:pt>
                <c:pt idx="56">
                  <c:v>0.93227440623904367</c:v>
                </c:pt>
                <c:pt idx="57">
                  <c:v>0.93227440623904367</c:v>
                </c:pt>
                <c:pt idx="58">
                  <c:v>0.93227440623904367</c:v>
                </c:pt>
                <c:pt idx="59">
                  <c:v>0.93227440623904367</c:v>
                </c:pt>
                <c:pt idx="60">
                  <c:v>0.96709789356352849</c:v>
                </c:pt>
                <c:pt idx="61">
                  <c:v>0.96709789356352849</c:v>
                </c:pt>
                <c:pt idx="62">
                  <c:v>0.96709789356352849</c:v>
                </c:pt>
                <c:pt idx="63">
                  <c:v>0.96709789356352849</c:v>
                </c:pt>
                <c:pt idx="64">
                  <c:v>0.96709789356352849</c:v>
                </c:pt>
                <c:pt idx="65">
                  <c:v>0.96709789356352849</c:v>
                </c:pt>
                <c:pt idx="66">
                  <c:v>0.97724745834250637</c:v>
                </c:pt>
                <c:pt idx="67">
                  <c:v>0.9843168821684164</c:v>
                </c:pt>
                <c:pt idx="68">
                  <c:v>0.9843168821684164</c:v>
                </c:pt>
                <c:pt idx="69">
                  <c:v>0.9843168821684164</c:v>
                </c:pt>
                <c:pt idx="70">
                  <c:v>0.9843168821684164</c:v>
                </c:pt>
                <c:pt idx="71">
                  <c:v>0.9843168821684164</c:v>
                </c:pt>
                <c:pt idx="72">
                  <c:v>0.9843168821684164</c:v>
                </c:pt>
                <c:pt idx="73">
                  <c:v>0.9843168821684164</c:v>
                </c:pt>
                <c:pt idx="74">
                  <c:v>0.9843168821684164</c:v>
                </c:pt>
                <c:pt idx="75">
                  <c:v>0.99259349869026725</c:v>
                </c:pt>
                <c:pt idx="76">
                  <c:v>0.99259349869026725</c:v>
                </c:pt>
                <c:pt idx="77">
                  <c:v>0.99259349869026725</c:v>
                </c:pt>
                <c:pt idx="78">
                  <c:v>0.99259349869026725</c:v>
                </c:pt>
                <c:pt idx="79">
                  <c:v>0.99259349869026725</c:v>
                </c:pt>
                <c:pt idx="80">
                  <c:v>0.99259349869026725</c:v>
                </c:pt>
                <c:pt idx="81">
                  <c:v>0.99259349869026725</c:v>
                </c:pt>
                <c:pt idx="82">
                  <c:v>0.99491955507588747</c:v>
                </c:pt>
                <c:pt idx="83">
                  <c:v>0.99491955507588747</c:v>
                </c:pt>
                <c:pt idx="84">
                  <c:v>0.99651766230271477</c:v>
                </c:pt>
                <c:pt idx="85">
                  <c:v>0.99651766230271477</c:v>
                </c:pt>
                <c:pt idx="86">
                  <c:v>0.99651766230271477</c:v>
                </c:pt>
                <c:pt idx="87">
                  <c:v>0.99651766230271477</c:v>
                </c:pt>
                <c:pt idx="88">
                  <c:v>0.99651766230271477</c:v>
                </c:pt>
                <c:pt idx="89">
                  <c:v>0.99836612087279886</c:v>
                </c:pt>
                <c:pt idx="90">
                  <c:v>0.99836612087279886</c:v>
                </c:pt>
                <c:pt idx="91">
                  <c:v>0.99836612087279886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'1Y2X-HtWt'!$O$13</c:f>
              <c:strCache>
                <c:ptCount val="1"/>
                <c:pt idx="0">
                  <c:v>yPred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'1Y2X-HtWt'!$L$14:$L$105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'1Y2X-HtWt'!$O$14:$O$105</c:f>
              <c:numCache>
                <c:formatCode>0.000</c:formatCode>
                <c:ptCount val="92"/>
                <c:pt idx="0">
                  <c:v>0.18514651045922995</c:v>
                </c:pt>
                <c:pt idx="1">
                  <c:v>0.23226139635075471</c:v>
                </c:pt>
                <c:pt idx="2">
                  <c:v>0.24970975350733898</c:v>
                </c:pt>
                <c:pt idx="3">
                  <c:v>0.24970975350733898</c:v>
                </c:pt>
                <c:pt idx="4">
                  <c:v>0.24970975350733898</c:v>
                </c:pt>
                <c:pt idx="5">
                  <c:v>0.24970975350733898</c:v>
                </c:pt>
                <c:pt idx="6">
                  <c:v>0.30706305918149029</c:v>
                </c:pt>
                <c:pt idx="7">
                  <c:v>0.32773199994517738</c:v>
                </c:pt>
                <c:pt idx="8">
                  <c:v>0.32773199994517738</c:v>
                </c:pt>
                <c:pt idx="9">
                  <c:v>0.32773199994517738</c:v>
                </c:pt>
                <c:pt idx="10">
                  <c:v>0.32773199994517738</c:v>
                </c:pt>
                <c:pt idx="11">
                  <c:v>0.4165965145139488</c:v>
                </c:pt>
                <c:pt idx="12">
                  <c:v>0.4165965145139488</c:v>
                </c:pt>
                <c:pt idx="13">
                  <c:v>0.51123289224634616</c:v>
                </c:pt>
                <c:pt idx="14">
                  <c:v>0.51123289224634616</c:v>
                </c:pt>
                <c:pt idx="15">
                  <c:v>0.51123289224634616</c:v>
                </c:pt>
                <c:pt idx="16">
                  <c:v>0.51123289224634616</c:v>
                </c:pt>
                <c:pt idx="17">
                  <c:v>0.55867568719922878</c:v>
                </c:pt>
                <c:pt idx="18">
                  <c:v>0.60507083889953306</c:v>
                </c:pt>
                <c:pt idx="19">
                  <c:v>0.60507083889953306</c:v>
                </c:pt>
                <c:pt idx="20">
                  <c:v>0.60507083889953306</c:v>
                </c:pt>
                <c:pt idx="21">
                  <c:v>0.60507083889953306</c:v>
                </c:pt>
                <c:pt idx="22">
                  <c:v>0.60507083889953306</c:v>
                </c:pt>
                <c:pt idx="23">
                  <c:v>0.60507083889953306</c:v>
                </c:pt>
                <c:pt idx="24">
                  <c:v>0.60507083889953306</c:v>
                </c:pt>
                <c:pt idx="25">
                  <c:v>0.60507083889953306</c:v>
                </c:pt>
                <c:pt idx="26">
                  <c:v>0.69175547018517081</c:v>
                </c:pt>
                <c:pt idx="27">
                  <c:v>0.69175547018517081</c:v>
                </c:pt>
                <c:pt idx="28">
                  <c:v>0.69175547018517081</c:v>
                </c:pt>
                <c:pt idx="29">
                  <c:v>0.69175547018517081</c:v>
                </c:pt>
                <c:pt idx="30">
                  <c:v>0.69175547018517081</c:v>
                </c:pt>
                <c:pt idx="31">
                  <c:v>0.69175547018517081</c:v>
                </c:pt>
                <c:pt idx="32">
                  <c:v>0.69175547018517081</c:v>
                </c:pt>
                <c:pt idx="33">
                  <c:v>0.76674806260263384</c:v>
                </c:pt>
                <c:pt idx="34">
                  <c:v>0.76674806260263384</c:v>
                </c:pt>
                <c:pt idx="35">
                  <c:v>0.76674806260263384</c:v>
                </c:pt>
                <c:pt idx="36">
                  <c:v>0.76674806260263384</c:v>
                </c:pt>
                <c:pt idx="37">
                  <c:v>0.76674806260263384</c:v>
                </c:pt>
                <c:pt idx="38">
                  <c:v>0.76674806260263384</c:v>
                </c:pt>
                <c:pt idx="39">
                  <c:v>0.76674806260263384</c:v>
                </c:pt>
                <c:pt idx="40">
                  <c:v>0.76674806260263384</c:v>
                </c:pt>
                <c:pt idx="41">
                  <c:v>0.76674806260263384</c:v>
                </c:pt>
                <c:pt idx="42">
                  <c:v>0.76674806260263384</c:v>
                </c:pt>
                <c:pt idx="43">
                  <c:v>0.82803139374477053</c:v>
                </c:pt>
                <c:pt idx="44">
                  <c:v>0.82803139374477053</c:v>
                </c:pt>
                <c:pt idx="45">
                  <c:v>0.82803139374477053</c:v>
                </c:pt>
                <c:pt idx="46">
                  <c:v>0.82803139374477053</c:v>
                </c:pt>
                <c:pt idx="47">
                  <c:v>0.82803139374477053</c:v>
                </c:pt>
                <c:pt idx="48">
                  <c:v>0.82803139374477053</c:v>
                </c:pt>
                <c:pt idx="49">
                  <c:v>0.82803139374477053</c:v>
                </c:pt>
                <c:pt idx="50">
                  <c:v>0.82803139374477053</c:v>
                </c:pt>
                <c:pt idx="51">
                  <c:v>0.82803139374477053</c:v>
                </c:pt>
                <c:pt idx="52">
                  <c:v>0.82803139374477053</c:v>
                </c:pt>
                <c:pt idx="53">
                  <c:v>0.85353363403884297</c:v>
                </c:pt>
                <c:pt idx="54">
                  <c:v>0.87582116002244537</c:v>
                </c:pt>
                <c:pt idx="55">
                  <c:v>0.87582116002244537</c:v>
                </c:pt>
                <c:pt idx="56">
                  <c:v>0.87582116002244537</c:v>
                </c:pt>
                <c:pt idx="57">
                  <c:v>0.87582116002244537</c:v>
                </c:pt>
                <c:pt idx="58">
                  <c:v>0.87582116002244537</c:v>
                </c:pt>
                <c:pt idx="59">
                  <c:v>0.87582116002244537</c:v>
                </c:pt>
                <c:pt idx="60">
                  <c:v>0.91174573514739932</c:v>
                </c:pt>
                <c:pt idx="61">
                  <c:v>0.91174573514739932</c:v>
                </c:pt>
                <c:pt idx="62">
                  <c:v>0.91174573514739932</c:v>
                </c:pt>
                <c:pt idx="63">
                  <c:v>0.91174573514739932</c:v>
                </c:pt>
                <c:pt idx="64">
                  <c:v>0.91174573514739932</c:v>
                </c:pt>
                <c:pt idx="65">
                  <c:v>0.91174573514739932</c:v>
                </c:pt>
                <c:pt idx="66">
                  <c:v>0.92594378993332627</c:v>
                </c:pt>
                <c:pt idx="67">
                  <c:v>0.93801300045875491</c:v>
                </c:pt>
                <c:pt idx="68">
                  <c:v>0.93801300045875491</c:v>
                </c:pt>
                <c:pt idx="69">
                  <c:v>0.93801300045875491</c:v>
                </c:pt>
                <c:pt idx="70">
                  <c:v>0.93801300045875491</c:v>
                </c:pt>
                <c:pt idx="71">
                  <c:v>0.93801300045875491</c:v>
                </c:pt>
                <c:pt idx="72">
                  <c:v>0.93801300045875491</c:v>
                </c:pt>
                <c:pt idx="73">
                  <c:v>0.93801300045875491</c:v>
                </c:pt>
                <c:pt idx="74">
                  <c:v>0.93801300045875491</c:v>
                </c:pt>
                <c:pt idx="75">
                  <c:v>0.95683244538477397</c:v>
                </c:pt>
                <c:pt idx="76">
                  <c:v>0.95683244538477397</c:v>
                </c:pt>
                <c:pt idx="77">
                  <c:v>0.95683244538477397</c:v>
                </c:pt>
                <c:pt idx="78">
                  <c:v>0.95683244538477397</c:v>
                </c:pt>
                <c:pt idx="79">
                  <c:v>0.95683244538477397</c:v>
                </c:pt>
                <c:pt idx="80">
                  <c:v>0.95683244538477397</c:v>
                </c:pt>
                <c:pt idx="81">
                  <c:v>0.95683244538477397</c:v>
                </c:pt>
                <c:pt idx="82">
                  <c:v>0.96406299621254454</c:v>
                </c:pt>
                <c:pt idx="83">
                  <c:v>0.96406299621254454</c:v>
                </c:pt>
                <c:pt idx="84">
                  <c:v>0.97012025263716883</c:v>
                </c:pt>
                <c:pt idx="85">
                  <c:v>0.97012025263716883</c:v>
                </c:pt>
                <c:pt idx="86">
                  <c:v>0.97012025263716883</c:v>
                </c:pt>
                <c:pt idx="87">
                  <c:v>0.97012025263716883</c:v>
                </c:pt>
                <c:pt idx="88">
                  <c:v>0.97012025263716883</c:v>
                </c:pt>
                <c:pt idx="89">
                  <c:v>0.97940585147286741</c:v>
                </c:pt>
                <c:pt idx="90">
                  <c:v>0.97940585147286741</c:v>
                </c:pt>
                <c:pt idx="91">
                  <c:v>0.97940585147286741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86688"/>
        <c:axId val="485293352"/>
      </c:scatterChart>
      <c:valAx>
        <c:axId val="485286688"/>
        <c:scaling>
          <c:orientation val="minMax"/>
          <c:max val="76"/>
          <c:min val="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93352"/>
        <c:crosses val="autoZero"/>
        <c:crossBetween val="midCat"/>
      </c:valAx>
      <c:valAx>
        <c:axId val="485293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866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Logistic P(male|Ht, Wt=Ave): MLE vs. OLS1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'1Y2X-HtWt'!$M$13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'1Y2X-HtWt'!$L$14:$L$105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'1Y2X-HtWt'!$M$14:$M$105</c:f>
              <c:numCache>
                <c:formatCode>General</c:formatCod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'1Y2X-HtWt'!$N$13</c:f>
              <c:strCache>
                <c:ptCount val="1"/>
                <c:pt idx="0">
                  <c:v>yPred1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'1Y2X-HtWt'!$L$14:$L$105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'1Y2X-HtWt'!$N$14:$N$105</c:f>
              <c:numCache>
                <c:formatCode>0.000</c:formatCode>
                <c:ptCount val="92"/>
                <c:pt idx="0">
                  <c:v>1.4697997198269171E-2</c:v>
                </c:pt>
                <c:pt idx="1">
                  <c:v>2.5673504378427473E-2</c:v>
                </c:pt>
                <c:pt idx="2">
                  <c:v>3.0869310921705837E-2</c:v>
                </c:pt>
                <c:pt idx="3">
                  <c:v>3.0869310921705837E-2</c:v>
                </c:pt>
                <c:pt idx="4">
                  <c:v>3.0869310921705837E-2</c:v>
                </c:pt>
                <c:pt idx="5">
                  <c:v>3.0869310921705837E-2</c:v>
                </c:pt>
                <c:pt idx="6">
                  <c:v>5.3267663227436014E-2</c:v>
                </c:pt>
                <c:pt idx="7">
                  <c:v>6.368296940233506E-2</c:v>
                </c:pt>
                <c:pt idx="8">
                  <c:v>6.368296940233506E-2</c:v>
                </c:pt>
                <c:pt idx="9">
                  <c:v>6.368296940233506E-2</c:v>
                </c:pt>
                <c:pt idx="10">
                  <c:v>6.368296940233506E-2</c:v>
                </c:pt>
                <c:pt idx="11">
                  <c:v>0.12681291361474203</c:v>
                </c:pt>
                <c:pt idx="12">
                  <c:v>0.12681291361474203</c:v>
                </c:pt>
                <c:pt idx="13">
                  <c:v>0.23670373376794401</c:v>
                </c:pt>
                <c:pt idx="14">
                  <c:v>0.23670373376794401</c:v>
                </c:pt>
                <c:pt idx="15">
                  <c:v>0.23670373376794401</c:v>
                </c:pt>
                <c:pt idx="16">
                  <c:v>0.23670373376794401</c:v>
                </c:pt>
                <c:pt idx="17">
                  <c:v>0.31183875035724701</c:v>
                </c:pt>
                <c:pt idx="18">
                  <c:v>0.39837586242871559</c:v>
                </c:pt>
                <c:pt idx="19">
                  <c:v>0.39837586242871559</c:v>
                </c:pt>
                <c:pt idx="20">
                  <c:v>0.39837586242871559</c:v>
                </c:pt>
                <c:pt idx="21">
                  <c:v>0.39837586242871559</c:v>
                </c:pt>
                <c:pt idx="22">
                  <c:v>0.39837586242871559</c:v>
                </c:pt>
                <c:pt idx="23">
                  <c:v>0.39837586242871559</c:v>
                </c:pt>
                <c:pt idx="24">
                  <c:v>0.39837586242871559</c:v>
                </c:pt>
                <c:pt idx="25">
                  <c:v>0.39837586242871559</c:v>
                </c:pt>
                <c:pt idx="26">
                  <c:v>0.58573534948369943</c:v>
                </c:pt>
                <c:pt idx="27">
                  <c:v>0.58573534948369943</c:v>
                </c:pt>
                <c:pt idx="28">
                  <c:v>0.58573534948369943</c:v>
                </c:pt>
                <c:pt idx="29">
                  <c:v>0.58573534948369943</c:v>
                </c:pt>
                <c:pt idx="30">
                  <c:v>0.58573534948369943</c:v>
                </c:pt>
                <c:pt idx="31">
                  <c:v>0.58573534948369943</c:v>
                </c:pt>
                <c:pt idx="32">
                  <c:v>0.58573534948369943</c:v>
                </c:pt>
                <c:pt idx="33">
                  <c:v>0.75118887496773457</c:v>
                </c:pt>
                <c:pt idx="34">
                  <c:v>0.75118887496773457</c:v>
                </c:pt>
                <c:pt idx="35">
                  <c:v>0.75118887496773457</c:v>
                </c:pt>
                <c:pt idx="36">
                  <c:v>0.75118887496773457</c:v>
                </c:pt>
                <c:pt idx="37">
                  <c:v>0.75118887496773457</c:v>
                </c:pt>
                <c:pt idx="38">
                  <c:v>0.75118887496773457</c:v>
                </c:pt>
                <c:pt idx="39">
                  <c:v>0.75118887496773457</c:v>
                </c:pt>
                <c:pt idx="40">
                  <c:v>0.75118887496773457</c:v>
                </c:pt>
                <c:pt idx="41">
                  <c:v>0.75118887496773457</c:v>
                </c:pt>
                <c:pt idx="42">
                  <c:v>0.75118887496773457</c:v>
                </c:pt>
                <c:pt idx="43">
                  <c:v>0.86571170948824816</c:v>
                </c:pt>
                <c:pt idx="44">
                  <c:v>0.86571170948824816</c:v>
                </c:pt>
                <c:pt idx="45">
                  <c:v>0.86571170948824816</c:v>
                </c:pt>
                <c:pt idx="46">
                  <c:v>0.86571170948824816</c:v>
                </c:pt>
                <c:pt idx="47">
                  <c:v>0.86571170948824816</c:v>
                </c:pt>
                <c:pt idx="48">
                  <c:v>0.86571170948824816</c:v>
                </c:pt>
                <c:pt idx="49">
                  <c:v>0.86571170948824816</c:v>
                </c:pt>
                <c:pt idx="50">
                  <c:v>0.86571170948824816</c:v>
                </c:pt>
                <c:pt idx="51">
                  <c:v>0.86571170948824816</c:v>
                </c:pt>
                <c:pt idx="52">
                  <c:v>0.86571170948824816</c:v>
                </c:pt>
                <c:pt idx="53">
                  <c:v>0.90403313548883091</c:v>
                </c:pt>
                <c:pt idx="54">
                  <c:v>0.93227440623904367</c:v>
                </c:pt>
                <c:pt idx="55">
                  <c:v>0.93227440623904367</c:v>
                </c:pt>
                <c:pt idx="56">
                  <c:v>0.93227440623904367</c:v>
                </c:pt>
                <c:pt idx="57">
                  <c:v>0.93227440623904367</c:v>
                </c:pt>
                <c:pt idx="58">
                  <c:v>0.93227440623904367</c:v>
                </c:pt>
                <c:pt idx="59">
                  <c:v>0.93227440623904367</c:v>
                </c:pt>
                <c:pt idx="60">
                  <c:v>0.96709789356352849</c:v>
                </c:pt>
                <c:pt idx="61">
                  <c:v>0.96709789356352849</c:v>
                </c:pt>
                <c:pt idx="62">
                  <c:v>0.96709789356352849</c:v>
                </c:pt>
                <c:pt idx="63">
                  <c:v>0.96709789356352849</c:v>
                </c:pt>
                <c:pt idx="64">
                  <c:v>0.96709789356352849</c:v>
                </c:pt>
                <c:pt idx="65">
                  <c:v>0.96709789356352849</c:v>
                </c:pt>
                <c:pt idx="66">
                  <c:v>0.97724745834250637</c:v>
                </c:pt>
                <c:pt idx="67">
                  <c:v>0.9843168821684164</c:v>
                </c:pt>
                <c:pt idx="68">
                  <c:v>0.9843168821684164</c:v>
                </c:pt>
                <c:pt idx="69">
                  <c:v>0.9843168821684164</c:v>
                </c:pt>
                <c:pt idx="70">
                  <c:v>0.9843168821684164</c:v>
                </c:pt>
                <c:pt idx="71">
                  <c:v>0.9843168821684164</c:v>
                </c:pt>
                <c:pt idx="72">
                  <c:v>0.9843168821684164</c:v>
                </c:pt>
                <c:pt idx="73">
                  <c:v>0.9843168821684164</c:v>
                </c:pt>
                <c:pt idx="74">
                  <c:v>0.9843168821684164</c:v>
                </c:pt>
                <c:pt idx="75">
                  <c:v>0.99259349869026725</c:v>
                </c:pt>
                <c:pt idx="76">
                  <c:v>0.99259349869026725</c:v>
                </c:pt>
                <c:pt idx="77">
                  <c:v>0.99259349869026725</c:v>
                </c:pt>
                <c:pt idx="78">
                  <c:v>0.99259349869026725</c:v>
                </c:pt>
                <c:pt idx="79">
                  <c:v>0.99259349869026725</c:v>
                </c:pt>
                <c:pt idx="80">
                  <c:v>0.99259349869026725</c:v>
                </c:pt>
                <c:pt idx="81">
                  <c:v>0.99259349869026725</c:v>
                </c:pt>
                <c:pt idx="82">
                  <c:v>0.99491955507588747</c:v>
                </c:pt>
                <c:pt idx="83">
                  <c:v>0.99491955507588747</c:v>
                </c:pt>
                <c:pt idx="84">
                  <c:v>0.99651766230271477</c:v>
                </c:pt>
                <c:pt idx="85">
                  <c:v>0.99651766230271477</c:v>
                </c:pt>
                <c:pt idx="86">
                  <c:v>0.99651766230271477</c:v>
                </c:pt>
                <c:pt idx="87">
                  <c:v>0.99651766230271477</c:v>
                </c:pt>
                <c:pt idx="88">
                  <c:v>0.99651766230271477</c:v>
                </c:pt>
                <c:pt idx="89">
                  <c:v>0.99836612087279886</c:v>
                </c:pt>
                <c:pt idx="90">
                  <c:v>0.99836612087279886</c:v>
                </c:pt>
                <c:pt idx="91">
                  <c:v>0.99836612087279886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'1Y2X-HtWt'!$O$13</c:f>
              <c:strCache>
                <c:ptCount val="1"/>
                <c:pt idx="0">
                  <c:v>yPred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'1Y2X-HtWt'!$L$14:$L$105</c:f>
              <c:numCache>
                <c:formatCode>General</c:formatCode>
                <c:ptCount val="92"/>
                <c:pt idx="0">
                  <c:v>61</c:v>
                </c:pt>
                <c:pt idx="1">
                  <c:v>61.75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62.75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64</c:v>
                </c:pt>
                <c:pt idx="12">
                  <c:v>64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65.5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69</c:v>
                </c:pt>
                <c:pt idx="44">
                  <c:v>69</c:v>
                </c:pt>
                <c:pt idx="45">
                  <c:v>69</c:v>
                </c:pt>
                <c:pt idx="46">
                  <c:v>69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</c:v>
                </c:pt>
                <c:pt idx="53">
                  <c:v>69.5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71</c:v>
                </c:pt>
                <c:pt idx="61">
                  <c:v>71</c:v>
                </c:pt>
                <c:pt idx="62">
                  <c:v>71</c:v>
                </c:pt>
                <c:pt idx="63">
                  <c:v>71</c:v>
                </c:pt>
                <c:pt idx="64">
                  <c:v>71</c:v>
                </c:pt>
                <c:pt idx="65">
                  <c:v>71</c:v>
                </c:pt>
                <c:pt idx="66">
                  <c:v>71.5</c:v>
                </c:pt>
                <c:pt idx="67">
                  <c:v>72</c:v>
                </c:pt>
                <c:pt idx="68">
                  <c:v>72</c:v>
                </c:pt>
                <c:pt idx="69">
                  <c:v>72</c:v>
                </c:pt>
                <c:pt idx="70">
                  <c:v>72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73.5</c:v>
                </c:pt>
                <c:pt idx="83">
                  <c:v>73.5</c:v>
                </c:pt>
                <c:pt idx="84">
                  <c:v>74</c:v>
                </c:pt>
                <c:pt idx="85">
                  <c:v>74</c:v>
                </c:pt>
                <c:pt idx="86">
                  <c:v>74</c:v>
                </c:pt>
                <c:pt idx="87">
                  <c:v>74</c:v>
                </c:pt>
                <c:pt idx="88">
                  <c:v>74</c:v>
                </c:pt>
                <c:pt idx="89">
                  <c:v>75</c:v>
                </c:pt>
                <c:pt idx="90">
                  <c:v>75</c:v>
                </c:pt>
                <c:pt idx="91">
                  <c:v>75</c:v>
                </c:pt>
              </c:numCache>
            </c:numRef>
          </c:xVal>
          <c:yVal>
            <c:numRef>
              <c:f>'1Y2X-HtWt'!$O$14:$O$105</c:f>
              <c:numCache>
                <c:formatCode>0.000</c:formatCode>
                <c:ptCount val="92"/>
                <c:pt idx="0">
                  <c:v>0.18514651045922995</c:v>
                </c:pt>
                <c:pt idx="1">
                  <c:v>0.23226139635075471</c:v>
                </c:pt>
                <c:pt idx="2">
                  <c:v>0.24970975350733898</c:v>
                </c:pt>
                <c:pt idx="3">
                  <c:v>0.24970975350733898</c:v>
                </c:pt>
                <c:pt idx="4">
                  <c:v>0.24970975350733898</c:v>
                </c:pt>
                <c:pt idx="5">
                  <c:v>0.24970975350733898</c:v>
                </c:pt>
                <c:pt idx="6">
                  <c:v>0.30706305918149029</c:v>
                </c:pt>
                <c:pt idx="7">
                  <c:v>0.32773199994517738</c:v>
                </c:pt>
                <c:pt idx="8">
                  <c:v>0.32773199994517738</c:v>
                </c:pt>
                <c:pt idx="9">
                  <c:v>0.32773199994517738</c:v>
                </c:pt>
                <c:pt idx="10">
                  <c:v>0.32773199994517738</c:v>
                </c:pt>
                <c:pt idx="11">
                  <c:v>0.4165965145139488</c:v>
                </c:pt>
                <c:pt idx="12">
                  <c:v>0.4165965145139488</c:v>
                </c:pt>
                <c:pt idx="13">
                  <c:v>0.51123289224634616</c:v>
                </c:pt>
                <c:pt idx="14">
                  <c:v>0.51123289224634616</c:v>
                </c:pt>
                <c:pt idx="15">
                  <c:v>0.51123289224634616</c:v>
                </c:pt>
                <c:pt idx="16">
                  <c:v>0.51123289224634616</c:v>
                </c:pt>
                <c:pt idx="17">
                  <c:v>0.55867568719922878</c:v>
                </c:pt>
                <c:pt idx="18">
                  <c:v>0.60507083889953306</c:v>
                </c:pt>
                <c:pt idx="19">
                  <c:v>0.60507083889953306</c:v>
                </c:pt>
                <c:pt idx="20">
                  <c:v>0.60507083889953306</c:v>
                </c:pt>
                <c:pt idx="21">
                  <c:v>0.60507083889953306</c:v>
                </c:pt>
                <c:pt idx="22">
                  <c:v>0.60507083889953306</c:v>
                </c:pt>
                <c:pt idx="23">
                  <c:v>0.60507083889953306</c:v>
                </c:pt>
                <c:pt idx="24">
                  <c:v>0.60507083889953306</c:v>
                </c:pt>
                <c:pt idx="25">
                  <c:v>0.60507083889953306</c:v>
                </c:pt>
                <c:pt idx="26">
                  <c:v>0.69175547018517081</c:v>
                </c:pt>
                <c:pt idx="27">
                  <c:v>0.69175547018517081</c:v>
                </c:pt>
                <c:pt idx="28">
                  <c:v>0.69175547018517081</c:v>
                </c:pt>
                <c:pt idx="29">
                  <c:v>0.69175547018517081</c:v>
                </c:pt>
                <c:pt idx="30">
                  <c:v>0.69175547018517081</c:v>
                </c:pt>
                <c:pt idx="31">
                  <c:v>0.69175547018517081</c:v>
                </c:pt>
                <c:pt idx="32">
                  <c:v>0.69175547018517081</c:v>
                </c:pt>
                <c:pt idx="33">
                  <c:v>0.76674806260263384</c:v>
                </c:pt>
                <c:pt idx="34">
                  <c:v>0.76674806260263384</c:v>
                </c:pt>
                <c:pt idx="35">
                  <c:v>0.76674806260263384</c:v>
                </c:pt>
                <c:pt idx="36">
                  <c:v>0.76674806260263384</c:v>
                </c:pt>
                <c:pt idx="37">
                  <c:v>0.76674806260263384</c:v>
                </c:pt>
                <c:pt idx="38">
                  <c:v>0.76674806260263384</c:v>
                </c:pt>
                <c:pt idx="39">
                  <c:v>0.76674806260263384</c:v>
                </c:pt>
                <c:pt idx="40">
                  <c:v>0.76674806260263384</c:v>
                </c:pt>
                <c:pt idx="41">
                  <c:v>0.76674806260263384</c:v>
                </c:pt>
                <c:pt idx="42">
                  <c:v>0.76674806260263384</c:v>
                </c:pt>
                <c:pt idx="43">
                  <c:v>0.82803139374477053</c:v>
                </c:pt>
                <c:pt idx="44">
                  <c:v>0.82803139374477053</c:v>
                </c:pt>
                <c:pt idx="45">
                  <c:v>0.82803139374477053</c:v>
                </c:pt>
                <c:pt idx="46">
                  <c:v>0.82803139374477053</c:v>
                </c:pt>
                <c:pt idx="47">
                  <c:v>0.82803139374477053</c:v>
                </c:pt>
                <c:pt idx="48">
                  <c:v>0.82803139374477053</c:v>
                </c:pt>
                <c:pt idx="49">
                  <c:v>0.82803139374477053</c:v>
                </c:pt>
                <c:pt idx="50">
                  <c:v>0.82803139374477053</c:v>
                </c:pt>
                <c:pt idx="51">
                  <c:v>0.82803139374477053</c:v>
                </c:pt>
                <c:pt idx="52">
                  <c:v>0.82803139374477053</c:v>
                </c:pt>
                <c:pt idx="53">
                  <c:v>0.85353363403884297</c:v>
                </c:pt>
                <c:pt idx="54">
                  <c:v>0.87582116002244537</c:v>
                </c:pt>
                <c:pt idx="55">
                  <c:v>0.87582116002244537</c:v>
                </c:pt>
                <c:pt idx="56">
                  <c:v>0.87582116002244537</c:v>
                </c:pt>
                <c:pt idx="57">
                  <c:v>0.87582116002244537</c:v>
                </c:pt>
                <c:pt idx="58">
                  <c:v>0.87582116002244537</c:v>
                </c:pt>
                <c:pt idx="59">
                  <c:v>0.87582116002244537</c:v>
                </c:pt>
                <c:pt idx="60">
                  <c:v>0.91174573514739932</c:v>
                </c:pt>
                <c:pt idx="61">
                  <c:v>0.91174573514739932</c:v>
                </c:pt>
                <c:pt idx="62">
                  <c:v>0.91174573514739932</c:v>
                </c:pt>
                <c:pt idx="63">
                  <c:v>0.91174573514739932</c:v>
                </c:pt>
                <c:pt idx="64">
                  <c:v>0.91174573514739932</c:v>
                </c:pt>
                <c:pt idx="65">
                  <c:v>0.91174573514739932</c:v>
                </c:pt>
                <c:pt idx="66">
                  <c:v>0.92594378993332627</c:v>
                </c:pt>
                <c:pt idx="67">
                  <c:v>0.93801300045875491</c:v>
                </c:pt>
                <c:pt idx="68">
                  <c:v>0.93801300045875491</c:v>
                </c:pt>
                <c:pt idx="69">
                  <c:v>0.93801300045875491</c:v>
                </c:pt>
                <c:pt idx="70">
                  <c:v>0.93801300045875491</c:v>
                </c:pt>
                <c:pt idx="71">
                  <c:v>0.93801300045875491</c:v>
                </c:pt>
                <c:pt idx="72">
                  <c:v>0.93801300045875491</c:v>
                </c:pt>
                <c:pt idx="73">
                  <c:v>0.93801300045875491</c:v>
                </c:pt>
                <c:pt idx="74">
                  <c:v>0.93801300045875491</c:v>
                </c:pt>
                <c:pt idx="75">
                  <c:v>0.95683244538477397</c:v>
                </c:pt>
                <c:pt idx="76">
                  <c:v>0.95683244538477397</c:v>
                </c:pt>
                <c:pt idx="77">
                  <c:v>0.95683244538477397</c:v>
                </c:pt>
                <c:pt idx="78">
                  <c:v>0.95683244538477397</c:v>
                </c:pt>
                <c:pt idx="79">
                  <c:v>0.95683244538477397</c:v>
                </c:pt>
                <c:pt idx="80">
                  <c:v>0.95683244538477397</c:v>
                </c:pt>
                <c:pt idx="81">
                  <c:v>0.95683244538477397</c:v>
                </c:pt>
                <c:pt idx="82">
                  <c:v>0.96406299621254454</c:v>
                </c:pt>
                <c:pt idx="83">
                  <c:v>0.96406299621254454</c:v>
                </c:pt>
                <c:pt idx="84">
                  <c:v>0.97012025263716883</c:v>
                </c:pt>
                <c:pt idx="85">
                  <c:v>0.97012025263716883</c:v>
                </c:pt>
                <c:pt idx="86">
                  <c:v>0.97012025263716883</c:v>
                </c:pt>
                <c:pt idx="87">
                  <c:v>0.97012025263716883</c:v>
                </c:pt>
                <c:pt idx="88">
                  <c:v>0.97012025263716883</c:v>
                </c:pt>
                <c:pt idx="89">
                  <c:v>0.97940585147286741</c:v>
                </c:pt>
                <c:pt idx="90">
                  <c:v>0.97940585147286741</c:v>
                </c:pt>
                <c:pt idx="91">
                  <c:v>0.97940585147286741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176952"/>
        <c:axId val="483177344"/>
      </c:scatterChart>
      <c:valAx>
        <c:axId val="483176952"/>
        <c:scaling>
          <c:orientation val="minMax"/>
          <c:max val="71"/>
          <c:min val="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77344"/>
        <c:crosses val="autoZero"/>
        <c:crossBetween val="midCat"/>
      </c:valAx>
      <c:valAx>
        <c:axId val="483177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17695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32</xdr:row>
      <xdr:rowOff>19050</xdr:rowOff>
    </xdr:from>
    <xdr:to>
      <xdr:col>8</xdr:col>
      <xdr:colOff>9525</xdr:colOff>
      <xdr:row>46</xdr:row>
      <xdr:rowOff>95250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38100</xdr:colOff>
      <xdr:row>30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0.17361</cdr:x>
      <cdr:y>0.21644</cdr:y>
    </cdr:from>
    <cdr:to>
      <cdr:x>0.45127</cdr:x>
      <cdr:y>0.52431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3730" y="593738"/>
          <a:ext cx="1269461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OLS1A (dash):</a:t>
          </a:r>
          <a:br>
            <a:rPr lang="en-US" sz="1100" b="1"/>
          </a:br>
          <a:r>
            <a:rPr lang="en-US" sz="1100" b="1"/>
            <a:t>Ln[Odds(Male1)]</a:t>
          </a:r>
          <a:br>
            <a:rPr lang="en-US" sz="1100" b="1"/>
          </a:br>
          <a:r>
            <a:rPr lang="en-US" sz="1100" b="1"/>
            <a:t>= -88.80</a:t>
          </a:r>
          <a:br>
            <a:rPr lang="en-US" sz="1100" b="1"/>
          </a:br>
          <a:r>
            <a:rPr lang="en-US" sz="1100" b="1"/>
            <a:t>+ 1.316*Height</a:t>
          </a:r>
        </a:p>
      </cdr:txBody>
    </cdr:sp>
  </cdr:relSizeAnchor>
  <cdr:relSizeAnchor xmlns:cdr="http://schemas.openxmlformats.org/drawingml/2006/chartDrawing">
    <cdr:from>
      <cdr:x>0.72234</cdr:x>
      <cdr:y>0.2963</cdr:y>
    </cdr:from>
    <cdr:to>
      <cdr:x>1</cdr:x>
      <cdr:y>0.60417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02539" y="812813"/>
          <a:ext cx="1269461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MLE1A (solid):</a:t>
          </a:r>
          <a:br>
            <a:rPr lang="en-US" sz="1100" b="1"/>
          </a:br>
          <a:r>
            <a:rPr lang="en-US" sz="1100" b="1"/>
            <a:t>Ln[Odds(Male)]</a:t>
          </a:r>
          <a:br>
            <a:rPr lang="en-US" sz="1100" b="1"/>
          </a:br>
          <a:r>
            <a:rPr lang="en-US" sz="1100" b="1"/>
            <a:t>= -55.32</a:t>
          </a:r>
          <a:br>
            <a:rPr lang="en-US" sz="1100" b="1"/>
          </a:br>
          <a:r>
            <a:rPr lang="en-US" sz="1100" b="1"/>
            <a:t>+ 0.7905*Height</a:t>
          </a:r>
        </a:p>
      </cdr:txBody>
    </cdr:sp>
  </cdr:relSizeAnchor>
  <cdr:relSizeAnchor xmlns:cdr="http://schemas.openxmlformats.org/drawingml/2006/chartDrawing">
    <cdr:from>
      <cdr:x>0</cdr:x>
      <cdr:y>0.91088</cdr:y>
    </cdr:from>
    <cdr:to>
      <cdr:x>0.17847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Pulse data</a:t>
          </a:r>
        </a:p>
      </cdr:txBody>
    </cdr:sp>
  </cdr:relSizeAnchor>
  <cdr:relSizeAnchor xmlns:cdr="http://schemas.openxmlformats.org/drawingml/2006/chartDrawing">
    <cdr:from>
      <cdr:x>0.82153</cdr:x>
      <cdr:y>0.91088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7560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Schield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0.18958</cdr:x>
      <cdr:y>0.10764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800" y="50800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V0B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0.17361</cdr:x>
      <cdr:y>0.21644</cdr:y>
    </cdr:from>
    <cdr:to>
      <cdr:x>0.45127</cdr:x>
      <cdr:y>0.52431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3730" y="593738"/>
          <a:ext cx="1269461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OLS1A (dash):</a:t>
          </a:r>
          <a:br>
            <a:rPr lang="en-US" sz="1100" b="1"/>
          </a:br>
          <a:r>
            <a:rPr lang="en-US" sz="1100" b="1"/>
            <a:t>Ln[Odds(Male1)]</a:t>
          </a:r>
          <a:br>
            <a:rPr lang="en-US" sz="1100" b="1"/>
          </a:br>
          <a:r>
            <a:rPr lang="en-US" sz="1100" b="1"/>
            <a:t>= -88.80</a:t>
          </a:r>
          <a:br>
            <a:rPr lang="en-US" sz="1100" b="1"/>
          </a:br>
          <a:r>
            <a:rPr lang="en-US" sz="1100" b="1"/>
            <a:t>+ 1.316*Height</a:t>
          </a:r>
        </a:p>
      </cdr:txBody>
    </cdr:sp>
  </cdr:relSizeAnchor>
  <cdr:relSizeAnchor xmlns:cdr="http://schemas.openxmlformats.org/drawingml/2006/chartDrawing">
    <cdr:from>
      <cdr:x>0.72234</cdr:x>
      <cdr:y>0.2963</cdr:y>
    </cdr:from>
    <cdr:to>
      <cdr:x>1</cdr:x>
      <cdr:y>0.60417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02539" y="812813"/>
          <a:ext cx="1269461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MLE1A (solid):</a:t>
          </a:r>
          <a:br>
            <a:rPr lang="en-US" sz="1100" b="1"/>
          </a:br>
          <a:r>
            <a:rPr lang="en-US" sz="1100" b="1"/>
            <a:t>Ln[Odds(Male)]</a:t>
          </a:r>
          <a:br>
            <a:rPr lang="en-US" sz="1100" b="1"/>
          </a:br>
          <a:r>
            <a:rPr lang="en-US" sz="1100" b="1"/>
            <a:t>= -55.32</a:t>
          </a:r>
          <a:br>
            <a:rPr lang="en-US" sz="1100" b="1"/>
          </a:br>
          <a:r>
            <a:rPr lang="en-US" sz="1100" b="1"/>
            <a:t>+ 0.7905*Height</a:t>
          </a:r>
        </a:p>
      </cdr:txBody>
    </cdr:sp>
  </cdr:relSizeAnchor>
  <cdr:relSizeAnchor xmlns:cdr="http://schemas.openxmlformats.org/drawingml/2006/chartDrawing">
    <cdr:from>
      <cdr:x>0</cdr:x>
      <cdr:y>0.91088</cdr:y>
    </cdr:from>
    <cdr:to>
      <cdr:x>0.17847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Pulse data</a:t>
          </a:r>
        </a:p>
      </cdr:txBody>
    </cdr:sp>
  </cdr:relSizeAnchor>
  <cdr:relSizeAnchor xmlns:cdr="http://schemas.openxmlformats.org/drawingml/2006/chartDrawing">
    <cdr:from>
      <cdr:x>0.82153</cdr:x>
      <cdr:y>0.91088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7560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Schield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0.18958</cdr:x>
      <cdr:y>0.10764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0800" y="50800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V0B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523875</xdr:colOff>
      <xdr:row>11</xdr:row>
      <xdr:rowOff>1</xdr:rowOff>
    </xdr:from>
    <xdr:to>
      <xdr:col>16</xdr:col>
      <xdr:colOff>523876</xdr:colOff>
      <xdr:row>12</xdr:row>
      <xdr:rowOff>19051</xdr:rowOff>
    </xdr:to>
    <xdr:sp macro="" textlink="">
      <xdr:nvSpPr>
        <xdr:cNvPr id="2" name="Rectangle 1"/>
        <xdr:cNvSpPr/>
      </xdr:nvSpPr>
      <xdr:spPr>
        <a:xfrm>
          <a:off x="9591675" y="1524001"/>
          <a:ext cx="647701" cy="20955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609600</xdr:colOff>
      <xdr:row>15</xdr:row>
      <xdr:rowOff>123831</xdr:rowOff>
    </xdr:from>
    <xdr:to>
      <xdr:col>8</xdr:col>
      <xdr:colOff>0</xdr:colOff>
      <xdr:row>30</xdr:row>
      <xdr:rowOff>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638175</xdr:colOff>
      <xdr:row>32</xdr:row>
      <xdr:rowOff>28575</xdr:rowOff>
    </xdr:from>
    <xdr:to>
      <xdr:col>8</xdr:col>
      <xdr:colOff>28575</xdr:colOff>
      <xdr:row>46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0.11528</cdr:x>
      <cdr:y>0.272</cdr:y>
    </cdr:from>
    <cdr:to>
      <cdr:x>0.39293</cdr:x>
      <cdr:y>0.57987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7045" y="746138"/>
          <a:ext cx="1269416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OLS1B (dash):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-27.57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+ 0.2013*Weight</a:t>
          </a:r>
        </a:p>
      </cdr:txBody>
    </cdr:sp>
  </cdr:relSizeAnchor>
  <cdr:relSizeAnchor xmlns:cdr="http://schemas.openxmlformats.org/drawingml/2006/chartDrawing">
    <cdr:from>
      <cdr:x>0.66111</cdr:x>
      <cdr:y>0.27546</cdr:y>
    </cdr:from>
    <cdr:to>
      <cdr:x>0.93876</cdr:x>
      <cdr:y>0.58333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22610" y="755645"/>
          <a:ext cx="1269416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MLE1B (solid):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-21.48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+ 0.1577*Weight</a:t>
          </a:r>
        </a:p>
      </cdr:txBody>
    </cdr:sp>
  </cdr:relSizeAnchor>
  <cdr:relSizeAnchor xmlns:cdr="http://schemas.openxmlformats.org/drawingml/2006/chartDrawing">
    <cdr:from>
      <cdr:x>0.00486</cdr:x>
      <cdr:y>0.91088</cdr:y>
    </cdr:from>
    <cdr:to>
      <cdr:x>0.18333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2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Pulse data</a:t>
          </a:r>
        </a:p>
      </cdr:txBody>
    </cdr:sp>
  </cdr:relSizeAnchor>
  <cdr:relSizeAnchor xmlns:cdr="http://schemas.openxmlformats.org/drawingml/2006/chartDrawing">
    <cdr:from>
      <cdr:x>0.82153</cdr:x>
      <cdr:y>0.91088</cdr:y>
    </cdr:from>
    <cdr:to>
      <cdr:x>1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7560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Schield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0.18958</cdr:x>
      <cdr:y>0.10764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0800" y="50800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V0A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0.09445</cdr:x>
      <cdr:y>0.272</cdr:y>
    </cdr:from>
    <cdr:to>
      <cdr:x>0.3721</cdr:x>
      <cdr:y>0.57987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810" y="746138"/>
          <a:ext cx="1269416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OLS1B (dash):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-27.57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+ 0.2013*Weight</a:t>
          </a:r>
        </a:p>
      </cdr:txBody>
    </cdr:sp>
  </cdr:relSizeAnchor>
  <cdr:relSizeAnchor xmlns:cdr="http://schemas.openxmlformats.org/drawingml/2006/chartDrawing">
    <cdr:from>
      <cdr:x>0.65695</cdr:x>
      <cdr:y>0.28241</cdr:y>
    </cdr:from>
    <cdr:to>
      <cdr:x>0.9346</cdr:x>
      <cdr:y>0.59028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03560" y="774695"/>
          <a:ext cx="1269416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MLE1B (solid):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-21.48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+ 0.1577*Weight</a:t>
          </a:r>
        </a:p>
      </cdr:txBody>
    </cdr:sp>
  </cdr:relSizeAnchor>
  <cdr:relSizeAnchor xmlns:cdr="http://schemas.openxmlformats.org/drawingml/2006/chartDrawing">
    <cdr:from>
      <cdr:x>0.00486</cdr:x>
      <cdr:y>0.91088</cdr:y>
    </cdr:from>
    <cdr:to>
      <cdr:x>0.18333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2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Pulse data</a:t>
          </a:r>
        </a:p>
      </cdr:txBody>
    </cdr:sp>
  </cdr:relSizeAnchor>
  <cdr:relSizeAnchor xmlns:cdr="http://schemas.openxmlformats.org/drawingml/2006/chartDrawing">
    <cdr:from>
      <cdr:x>0.82153</cdr:x>
      <cdr:y>0.91088</cdr:y>
    </cdr:from>
    <cdr:to>
      <cdr:x>1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7560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Schield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0.18958</cdr:x>
      <cdr:y>0.10764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800" y="50800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V0A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523875</xdr:colOff>
      <xdr:row>11</xdr:row>
      <xdr:rowOff>1</xdr:rowOff>
    </xdr:from>
    <xdr:to>
      <xdr:col>16</xdr:col>
      <xdr:colOff>523876</xdr:colOff>
      <xdr:row>12</xdr:row>
      <xdr:rowOff>19051</xdr:rowOff>
    </xdr:to>
    <xdr:sp macro="" textlink="">
      <xdr:nvSpPr>
        <xdr:cNvPr id="2" name="Rectangle 1"/>
        <xdr:cNvSpPr/>
      </xdr:nvSpPr>
      <xdr:spPr>
        <a:xfrm>
          <a:off x="9591675" y="1524001"/>
          <a:ext cx="647701" cy="209550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609600</xdr:colOff>
      <xdr:row>15</xdr:row>
      <xdr:rowOff>123831</xdr:rowOff>
    </xdr:from>
    <xdr:to>
      <xdr:col>8</xdr:col>
      <xdr:colOff>0</xdr:colOff>
      <xdr:row>30</xdr:row>
      <xdr:rowOff>9531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8</xdr:col>
      <xdr:colOff>38100</xdr:colOff>
      <xdr:row>45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0.0507</cdr:x>
      <cdr:y>0.16088</cdr:y>
    </cdr:from>
    <cdr:to>
      <cdr:x>0.32835</cdr:x>
      <cdr:y>0.50694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785" y="441338"/>
          <a:ext cx="1269416" cy="949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OLS1C (dash):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-66.374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+ 0.7586*Height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+ 0.1095*AveWt</a:t>
          </a:r>
        </a:p>
      </cdr:txBody>
    </cdr:sp>
  </cdr:relSizeAnchor>
  <cdr:relSizeAnchor xmlns:cdr="http://schemas.openxmlformats.org/drawingml/2006/chartDrawing">
    <cdr:from>
      <cdr:x>0.65486</cdr:x>
      <cdr:y>0.33796</cdr:y>
    </cdr:from>
    <cdr:to>
      <cdr:x>0.93251</cdr:x>
      <cdr:y>0.64583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4035" y="927095"/>
          <a:ext cx="1269416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MLE1C (solid):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-41.40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+ 0.3817*Height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+ 0.1146*AveWt</a:t>
          </a:r>
        </a:p>
      </cdr:txBody>
    </cdr:sp>
  </cdr:relSizeAnchor>
  <cdr:relSizeAnchor xmlns:cdr="http://schemas.openxmlformats.org/drawingml/2006/chartDrawing">
    <cdr:from>
      <cdr:x>0.00486</cdr:x>
      <cdr:y>0.91088</cdr:y>
    </cdr:from>
    <cdr:to>
      <cdr:x>0.18333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2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Pulse data</a:t>
          </a:r>
        </a:p>
      </cdr:txBody>
    </cdr:sp>
  </cdr:relSizeAnchor>
  <cdr:relSizeAnchor xmlns:cdr="http://schemas.openxmlformats.org/drawingml/2006/chartDrawing">
    <cdr:from>
      <cdr:x>0.82153</cdr:x>
      <cdr:y>0.91088</cdr:y>
    </cdr:from>
    <cdr:to>
      <cdr:x>1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7560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Schield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0.18958</cdr:x>
      <cdr:y>0.10764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800" y="50800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V0A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0.0507</cdr:x>
      <cdr:y>0.16088</cdr:y>
    </cdr:from>
    <cdr:to>
      <cdr:x>0.32835</cdr:x>
      <cdr:y>0.50694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785" y="441338"/>
          <a:ext cx="1269416" cy="949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OLS1C (dash):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-66.374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+ 0.7586*Height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+ 0.1095*AveWt</a:t>
          </a:r>
        </a:p>
      </cdr:txBody>
    </cdr:sp>
  </cdr:relSizeAnchor>
  <cdr:relSizeAnchor xmlns:cdr="http://schemas.openxmlformats.org/drawingml/2006/chartDrawing">
    <cdr:from>
      <cdr:x>0.65486</cdr:x>
      <cdr:y>0.33796</cdr:y>
    </cdr:from>
    <cdr:to>
      <cdr:x>0.93251</cdr:x>
      <cdr:y>0.64583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94035" y="927095"/>
          <a:ext cx="1269416" cy="844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MLE1C (solid):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Ln[Odds(Male)]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= -41.40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+ 0.3817*Height</a:t>
          </a:r>
          <a:br>
            <a:rPr lang="en-US" sz="1100" b="1">
              <a:solidFill>
                <a:schemeClr val="tx1"/>
              </a:solidFill>
            </a:rPr>
          </a:br>
          <a:r>
            <a:rPr lang="en-US" sz="1100" b="1">
              <a:solidFill>
                <a:schemeClr val="tx1"/>
              </a:solidFill>
            </a:rPr>
            <a:t>+ 0.1146*AveWt</a:t>
          </a:r>
        </a:p>
      </cdr:txBody>
    </cdr:sp>
  </cdr:relSizeAnchor>
  <cdr:relSizeAnchor xmlns:cdr="http://schemas.openxmlformats.org/drawingml/2006/chartDrawing">
    <cdr:from>
      <cdr:x>0.00486</cdr:x>
      <cdr:y>0.91088</cdr:y>
    </cdr:from>
    <cdr:to>
      <cdr:x>0.18333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2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Pulse data</a:t>
          </a:r>
        </a:p>
      </cdr:txBody>
    </cdr:sp>
  </cdr:relSizeAnchor>
  <cdr:relSizeAnchor xmlns:cdr="http://schemas.openxmlformats.org/drawingml/2006/chartDrawing">
    <cdr:from>
      <cdr:x>0.82153</cdr:x>
      <cdr:y>0.91088</cdr:y>
    </cdr:from>
    <cdr:to>
      <cdr:x>1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3756025" y="2498731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solidFill>
                <a:schemeClr val="tx1"/>
              </a:solidFill>
            </a:rPr>
            <a:t>Schield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0.18958</cdr:x>
      <cdr:y>0.10764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800" y="50800"/>
          <a:ext cx="815975" cy="244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V0A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lit.org/pdf/2015-Schield-Logistic-MLE1A-Excel2013-Demo.pdf" TargetMode="External"/><Relationship Id="rId1" Type="http://schemas.openxmlformats.org/officeDocument/2006/relationships/hyperlink" Target="http://www.statlit.org/pdf/2015-Schield-Logistic-OLS1A-Excel2013-Dem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lit.org/pdf/2015-Schield-Logistic-MLE1B-Excel2013-Demo.pdf" TargetMode="External"/><Relationship Id="rId1" Type="http://schemas.openxmlformats.org/officeDocument/2006/relationships/hyperlink" Target="http://www.statlit.org/pdf/2015-Schield-Logistic-OLS1B-Excel2013-Demo.pdf" TargetMode="External"/><Relationship Id="rId4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lit.org/pdf/2015-Schield-Logistic-MLE1C-Excel2013-Demo.pdf" TargetMode="External"/><Relationship Id="rId1" Type="http://schemas.openxmlformats.org/officeDocument/2006/relationships/hyperlink" Target="http://www.statlit.org/pdf/2015-Schield-Logistic-OLS1C-Excel2013-Demo.pdf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tabSelected="1" view="pageLayout" zoomScaleNormal="100" workbookViewId="0">
      <selection activeCell="J15" sqref="J15"/>
    </sheetView>
  </sheetViews>
  <sheetFormatPr defaultRowHeight="15" x14ac:dyDescent="0.25"/>
  <cols>
    <col min="10" max="10" width="7.140625" customWidth="1"/>
    <col min="11" max="11" width="3.85546875" customWidth="1"/>
  </cols>
  <sheetData>
    <row r="1" spans="1:16" x14ac:dyDescent="0.25">
      <c r="A1" s="2" t="s">
        <v>28</v>
      </c>
      <c r="B1" t="s">
        <v>33</v>
      </c>
      <c r="K1" s="3">
        <v>1</v>
      </c>
      <c r="L1" s="3" t="s">
        <v>16</v>
      </c>
      <c r="M1" s="3" t="s">
        <v>17</v>
      </c>
      <c r="N1" s="3" t="s">
        <v>18</v>
      </c>
      <c r="O1" s="3" t="s">
        <v>19</v>
      </c>
    </row>
    <row r="2" spans="1:16" x14ac:dyDescent="0.25">
      <c r="K2" s="3">
        <v>2</v>
      </c>
    </row>
    <row r="3" spans="1:16" x14ac:dyDescent="0.25">
      <c r="A3" s="2" t="s">
        <v>29</v>
      </c>
      <c r="B3" t="s">
        <v>37</v>
      </c>
      <c r="K3" s="3">
        <v>3</v>
      </c>
    </row>
    <row r="4" spans="1:16" x14ac:dyDescent="0.25">
      <c r="B4" t="s">
        <v>36</v>
      </c>
      <c r="K4" s="3">
        <v>4</v>
      </c>
      <c r="M4" t="s">
        <v>5</v>
      </c>
      <c r="N4">
        <v>68.717391304347828</v>
      </c>
    </row>
    <row r="5" spans="1:16" x14ac:dyDescent="0.25">
      <c r="K5" s="3">
        <v>5</v>
      </c>
      <c r="M5" t="s">
        <v>6</v>
      </c>
      <c r="N5">
        <v>145.15217391304347</v>
      </c>
    </row>
    <row r="6" spans="1:16" x14ac:dyDescent="0.25">
      <c r="A6" s="2" t="s">
        <v>46</v>
      </c>
      <c r="B6" t="s">
        <v>49</v>
      </c>
      <c r="C6" s="1" t="s">
        <v>10</v>
      </c>
      <c r="I6" s="4"/>
      <c r="K6" s="3">
        <v>6</v>
      </c>
    </row>
    <row r="7" spans="1:16" ht="15.75" thickBot="1" x14ac:dyDescent="0.3">
      <c r="B7" t="s">
        <v>20</v>
      </c>
      <c r="C7" s="1" t="s">
        <v>9</v>
      </c>
      <c r="I7" s="4"/>
      <c r="K7" s="3">
        <v>7</v>
      </c>
      <c r="M7" s="3" t="s">
        <v>35</v>
      </c>
      <c r="N7" s="8">
        <f>CORREL(N15:N105,O15:O105)</f>
        <v>0.99164300475611833</v>
      </c>
      <c r="O7" t="str">
        <f ca="1">_xlfn.FORMULATEXT(N7)</f>
        <v>=CORREL(N15:N105,O15:O105)</v>
      </c>
    </row>
    <row r="8" spans="1:16" x14ac:dyDescent="0.25">
      <c r="K8" s="3">
        <v>8</v>
      </c>
      <c r="M8" s="7">
        <v>0.5</v>
      </c>
      <c r="N8" s="11">
        <f>-N9/N10</f>
        <v>67.477203647416403</v>
      </c>
      <c r="O8" s="12">
        <f>-O9/O10</f>
        <v>67.450980392156865</v>
      </c>
      <c r="P8" t="str">
        <f ca="1">_xlfn.FORMULATEXT(O8)</f>
        <v>=-O9/O10</v>
      </c>
    </row>
    <row r="9" spans="1:16" x14ac:dyDescent="0.25">
      <c r="A9" s="2" t="s">
        <v>30</v>
      </c>
      <c r="G9" s="3" t="s">
        <v>26</v>
      </c>
      <c r="H9" s="3" t="s">
        <v>1</v>
      </c>
      <c r="K9" s="3">
        <v>9</v>
      </c>
      <c r="M9" t="s">
        <v>4</v>
      </c>
      <c r="N9" s="13">
        <v>-88.8</v>
      </c>
      <c r="O9" s="14">
        <v>-53.32</v>
      </c>
    </row>
    <row r="10" spans="1:16" x14ac:dyDescent="0.25">
      <c r="A10" t="s">
        <v>21</v>
      </c>
      <c r="B10" t="s">
        <v>14</v>
      </c>
      <c r="G10" s="7">
        <v>0.5</v>
      </c>
      <c r="H10" s="5">
        <f>88.8/1.316</f>
        <v>67.477203647416403</v>
      </c>
      <c r="K10" s="3">
        <v>10</v>
      </c>
      <c r="M10" t="s">
        <v>27</v>
      </c>
      <c r="N10" s="13">
        <v>1.3160000000000001</v>
      </c>
      <c r="O10" s="14">
        <v>0.79049999999999998</v>
      </c>
    </row>
    <row r="11" spans="1:16" x14ac:dyDescent="0.25">
      <c r="A11" t="s">
        <v>20</v>
      </c>
      <c r="B11" t="s">
        <v>7</v>
      </c>
      <c r="G11" s="7">
        <v>0.5</v>
      </c>
      <c r="H11" s="5">
        <f>53.32/0.7905</f>
        <v>67.450980392156865</v>
      </c>
      <c r="K11" s="3">
        <v>11</v>
      </c>
      <c r="N11" s="3"/>
      <c r="O11" s="3"/>
    </row>
    <row r="12" spans="1:16" x14ac:dyDescent="0.25">
      <c r="K12" s="3">
        <v>12</v>
      </c>
      <c r="L12" s="2"/>
      <c r="M12" s="2"/>
      <c r="N12" s="9" t="s">
        <v>21</v>
      </c>
      <c r="O12" s="9" t="s">
        <v>20</v>
      </c>
    </row>
    <row r="13" spans="1:16" x14ac:dyDescent="0.25">
      <c r="A13" s="2" t="s">
        <v>22</v>
      </c>
      <c r="C13" t="s">
        <v>50</v>
      </c>
      <c r="K13" s="3">
        <v>13</v>
      </c>
      <c r="L13" s="9" t="s">
        <v>1</v>
      </c>
      <c r="M13" s="10" t="s">
        <v>23</v>
      </c>
      <c r="N13" s="9" t="s">
        <v>25</v>
      </c>
      <c r="O13" s="9" t="s">
        <v>24</v>
      </c>
    </row>
    <row r="14" spans="1:16" x14ac:dyDescent="0.25">
      <c r="C14" t="s">
        <v>31</v>
      </c>
      <c r="K14" s="3">
        <v>14</v>
      </c>
      <c r="L14" s="3">
        <v>61</v>
      </c>
      <c r="M14" s="3">
        <v>0</v>
      </c>
      <c r="N14" s="5">
        <f>1/(1+EXP(-N$9-N$10*$L14))</f>
        <v>1.9860380974441846E-4</v>
      </c>
      <c r="O14" s="5">
        <f>1/(1+EXP(-O$9-O$10*$L14))</f>
        <v>6.0628137756141834E-3</v>
      </c>
      <c r="P14" t="str">
        <f ca="1">_xlfn.FORMULATEXT(O14)</f>
        <v>=1/(1+EXP(-O$9-O$10*$L14))</v>
      </c>
    </row>
    <row r="15" spans="1:16" x14ac:dyDescent="0.25">
      <c r="C15" t="s">
        <v>32</v>
      </c>
      <c r="L15" s="3">
        <v>61.75</v>
      </c>
      <c r="M15" s="3">
        <v>0</v>
      </c>
      <c r="N15" s="5">
        <f t="shared" ref="N15:N46" si="0">1/(1+EXP(-N$9-N$10*L15))</f>
        <v>5.3271027685374451E-4</v>
      </c>
      <c r="O15" s="5">
        <f t="shared" ref="O15:O46" si="1">1/(1+EXP(-O$9-O$10*$L15))</f>
        <v>1.0915186590004957E-2</v>
      </c>
    </row>
    <row r="16" spans="1:16" x14ac:dyDescent="0.25">
      <c r="L16" s="3">
        <v>62</v>
      </c>
      <c r="M16" s="3">
        <v>0</v>
      </c>
      <c r="N16" s="5">
        <f t="shared" si="0"/>
        <v>7.4008881195436352E-4</v>
      </c>
      <c r="O16" s="5">
        <f t="shared" si="1"/>
        <v>1.3268567569255407E-2</v>
      </c>
    </row>
    <row r="17" spans="12:15" x14ac:dyDescent="0.25">
      <c r="L17" s="3">
        <v>62</v>
      </c>
      <c r="M17" s="3">
        <v>0</v>
      </c>
      <c r="N17" s="5">
        <f t="shared" si="0"/>
        <v>7.4008881195436352E-4</v>
      </c>
      <c r="O17" s="5">
        <f t="shared" si="1"/>
        <v>1.3268567569255407E-2</v>
      </c>
    </row>
    <row r="18" spans="12:15" x14ac:dyDescent="0.25">
      <c r="L18" s="3">
        <v>62</v>
      </c>
      <c r="M18" s="3">
        <v>0</v>
      </c>
      <c r="N18" s="5">
        <f t="shared" si="0"/>
        <v>7.4008881195436352E-4</v>
      </c>
      <c r="O18" s="5">
        <f t="shared" si="1"/>
        <v>1.3268567569255407E-2</v>
      </c>
    </row>
    <row r="19" spans="12:15" x14ac:dyDescent="0.25">
      <c r="L19" s="3">
        <v>62</v>
      </c>
      <c r="M19" s="3">
        <v>0</v>
      </c>
      <c r="N19" s="5">
        <f t="shared" si="0"/>
        <v>7.4008881195436352E-4</v>
      </c>
      <c r="O19" s="5">
        <f t="shared" si="1"/>
        <v>1.3268567569255407E-2</v>
      </c>
    </row>
    <row r="20" spans="12:15" x14ac:dyDescent="0.25">
      <c r="L20" s="3">
        <v>62.75</v>
      </c>
      <c r="M20" s="3">
        <v>0</v>
      </c>
      <c r="N20" s="5">
        <f t="shared" si="0"/>
        <v>1.9833156085794709E-3</v>
      </c>
      <c r="O20" s="5">
        <f t="shared" si="1"/>
        <v>2.3750259003909653E-2</v>
      </c>
    </row>
    <row r="21" spans="12:15" x14ac:dyDescent="0.25">
      <c r="L21" s="3">
        <v>63</v>
      </c>
      <c r="M21" s="3">
        <v>0</v>
      </c>
      <c r="N21" s="5">
        <f t="shared" si="0"/>
        <v>2.7538436769190596E-3</v>
      </c>
      <c r="O21" s="5">
        <f t="shared" si="1"/>
        <v>2.8790408575642412E-2</v>
      </c>
    </row>
    <row r="22" spans="12:15" x14ac:dyDescent="0.25">
      <c r="L22" s="3">
        <v>63</v>
      </c>
      <c r="M22" s="3">
        <v>0</v>
      </c>
      <c r="N22" s="5">
        <f t="shared" si="0"/>
        <v>2.7538436769190596E-3</v>
      </c>
      <c r="O22" s="5">
        <f t="shared" si="1"/>
        <v>2.8790408575642412E-2</v>
      </c>
    </row>
    <row r="23" spans="12:15" x14ac:dyDescent="0.25">
      <c r="L23" s="3">
        <v>63</v>
      </c>
      <c r="M23" s="3">
        <v>0</v>
      </c>
      <c r="N23" s="5">
        <f t="shared" si="0"/>
        <v>2.7538436769190596E-3</v>
      </c>
      <c r="O23" s="5">
        <f t="shared" si="1"/>
        <v>2.8790408575642412E-2</v>
      </c>
    </row>
    <row r="24" spans="12:15" x14ac:dyDescent="0.25">
      <c r="L24" s="3">
        <v>63</v>
      </c>
      <c r="M24" s="3">
        <v>0</v>
      </c>
      <c r="N24" s="5">
        <f t="shared" si="0"/>
        <v>2.7538436769190596E-3</v>
      </c>
      <c r="O24" s="5">
        <f t="shared" si="1"/>
        <v>2.8790408575642412E-2</v>
      </c>
    </row>
    <row r="25" spans="12:15" x14ac:dyDescent="0.25">
      <c r="L25" s="3">
        <v>64</v>
      </c>
      <c r="M25" s="3">
        <v>0</v>
      </c>
      <c r="N25" s="5">
        <f t="shared" si="0"/>
        <v>1.0191070785521195E-2</v>
      </c>
      <c r="O25" s="5">
        <f t="shared" si="1"/>
        <v>6.13412187882659E-2</v>
      </c>
    </row>
    <row r="26" spans="12:15" x14ac:dyDescent="0.25">
      <c r="L26" s="3">
        <v>64</v>
      </c>
      <c r="M26" s="3">
        <v>0</v>
      </c>
      <c r="N26" s="5">
        <f t="shared" si="0"/>
        <v>1.0191070785521195E-2</v>
      </c>
      <c r="O26" s="5">
        <f t="shared" si="1"/>
        <v>6.13412187882659E-2</v>
      </c>
    </row>
    <row r="27" spans="12:15" x14ac:dyDescent="0.25">
      <c r="L27" s="3">
        <v>65</v>
      </c>
      <c r="M27" s="3">
        <v>0</v>
      </c>
      <c r="N27" s="5">
        <f t="shared" si="0"/>
        <v>3.6969209296677366E-2</v>
      </c>
      <c r="O27" s="5">
        <f t="shared" si="1"/>
        <v>0.12592276483513232</v>
      </c>
    </row>
    <row r="28" spans="12:15" x14ac:dyDescent="0.25">
      <c r="L28" s="3">
        <v>65</v>
      </c>
      <c r="M28" s="3">
        <v>0</v>
      </c>
      <c r="N28" s="5">
        <f t="shared" si="0"/>
        <v>3.6969209296677366E-2</v>
      </c>
      <c r="O28" s="5">
        <f t="shared" si="1"/>
        <v>0.12592276483513232</v>
      </c>
    </row>
    <row r="29" spans="12:15" x14ac:dyDescent="0.25">
      <c r="L29" s="3">
        <v>65</v>
      </c>
      <c r="M29" s="3">
        <v>0</v>
      </c>
      <c r="N29" s="5">
        <f t="shared" si="0"/>
        <v>3.6969209296677366E-2</v>
      </c>
      <c r="O29" s="5">
        <f t="shared" si="1"/>
        <v>0.12592276483513232</v>
      </c>
    </row>
    <row r="30" spans="12:15" x14ac:dyDescent="0.25">
      <c r="L30" s="3">
        <v>65</v>
      </c>
      <c r="M30" s="3">
        <v>0</v>
      </c>
      <c r="N30" s="5">
        <f t="shared" si="0"/>
        <v>3.6969209296677366E-2</v>
      </c>
      <c r="O30" s="5">
        <f t="shared" si="1"/>
        <v>0.12592276483513232</v>
      </c>
    </row>
    <row r="31" spans="12:15" x14ac:dyDescent="0.25">
      <c r="L31" s="3">
        <v>65.5</v>
      </c>
      <c r="M31" s="3">
        <v>0</v>
      </c>
      <c r="N31" s="5">
        <f t="shared" si="0"/>
        <v>6.9009814610403009E-2</v>
      </c>
      <c r="O31" s="5">
        <f t="shared" si="1"/>
        <v>0.17620842900796885</v>
      </c>
    </row>
    <row r="32" spans="12:15" x14ac:dyDescent="0.25">
      <c r="L32" s="3">
        <v>66</v>
      </c>
      <c r="M32" s="3">
        <v>1</v>
      </c>
      <c r="N32" s="5">
        <f t="shared" si="0"/>
        <v>0.12520907224904115</v>
      </c>
      <c r="O32" s="5">
        <f t="shared" si="1"/>
        <v>0.24103747183017529</v>
      </c>
    </row>
    <row r="33" spans="12:20" x14ac:dyDescent="0.25">
      <c r="L33" s="3">
        <v>66</v>
      </c>
      <c r="M33" s="3">
        <v>0</v>
      </c>
      <c r="N33" s="5">
        <f t="shared" si="0"/>
        <v>0.12520907224904115</v>
      </c>
      <c r="O33" s="5">
        <f t="shared" si="1"/>
        <v>0.24103747183017529</v>
      </c>
    </row>
    <row r="34" spans="12:20" x14ac:dyDescent="0.25">
      <c r="L34" s="3">
        <v>66</v>
      </c>
      <c r="M34" s="3">
        <v>0</v>
      </c>
      <c r="N34" s="5">
        <f t="shared" si="0"/>
        <v>0.12520907224904115</v>
      </c>
      <c r="O34" s="5">
        <f t="shared" si="1"/>
        <v>0.24103747183017529</v>
      </c>
    </row>
    <row r="35" spans="12:20" x14ac:dyDescent="0.25">
      <c r="L35" s="3">
        <v>66</v>
      </c>
      <c r="M35" s="3">
        <v>0</v>
      </c>
      <c r="N35" s="5">
        <f t="shared" si="0"/>
        <v>0.12520907224904115</v>
      </c>
      <c r="O35" s="5">
        <f t="shared" si="1"/>
        <v>0.24103747183017529</v>
      </c>
    </row>
    <row r="36" spans="12:20" x14ac:dyDescent="0.25">
      <c r="L36" s="3">
        <v>66</v>
      </c>
      <c r="M36" s="3">
        <v>1</v>
      </c>
      <c r="N36" s="5">
        <f t="shared" si="0"/>
        <v>0.12520907224904115</v>
      </c>
      <c r="O36" s="5">
        <f t="shared" si="1"/>
        <v>0.24103747183017529</v>
      </c>
    </row>
    <row r="37" spans="12:20" x14ac:dyDescent="0.25">
      <c r="L37" s="3">
        <v>66</v>
      </c>
      <c r="M37" s="3">
        <v>1</v>
      </c>
      <c r="N37" s="5">
        <f t="shared" si="0"/>
        <v>0.12520907224904115</v>
      </c>
      <c r="O37" s="5">
        <f t="shared" si="1"/>
        <v>0.24103747183017529</v>
      </c>
    </row>
    <row r="38" spans="12:20" x14ac:dyDescent="0.25">
      <c r="L38" s="3">
        <v>66</v>
      </c>
      <c r="M38" s="3">
        <v>1</v>
      </c>
      <c r="N38" s="5">
        <f t="shared" si="0"/>
        <v>0.12520907224904115</v>
      </c>
      <c r="O38" s="5">
        <f t="shared" si="1"/>
        <v>0.24103747183017529</v>
      </c>
    </row>
    <row r="39" spans="12:20" x14ac:dyDescent="0.25">
      <c r="L39" s="3">
        <v>66</v>
      </c>
      <c r="M39" s="3">
        <v>0</v>
      </c>
      <c r="N39" s="5">
        <f t="shared" si="0"/>
        <v>0.12520907224904115</v>
      </c>
      <c r="O39" s="5">
        <f t="shared" si="1"/>
        <v>0.24103747183017529</v>
      </c>
    </row>
    <row r="40" spans="12:20" x14ac:dyDescent="0.25">
      <c r="L40" s="3">
        <v>67</v>
      </c>
      <c r="M40" s="3">
        <v>1</v>
      </c>
      <c r="N40" s="5">
        <f t="shared" si="0"/>
        <v>0.34796416993212265</v>
      </c>
      <c r="O40" s="5">
        <f t="shared" si="1"/>
        <v>0.4118070805007471</v>
      </c>
    </row>
    <row r="41" spans="12:20" x14ac:dyDescent="0.25">
      <c r="L41" s="3">
        <v>67</v>
      </c>
      <c r="M41" s="3">
        <v>1</v>
      </c>
      <c r="N41" s="5">
        <f t="shared" si="0"/>
        <v>0.34796416993212265</v>
      </c>
      <c r="O41" s="5">
        <f t="shared" si="1"/>
        <v>0.4118070805007471</v>
      </c>
    </row>
    <row r="42" spans="12:20" x14ac:dyDescent="0.25">
      <c r="L42" s="3">
        <v>67</v>
      </c>
      <c r="M42" s="3">
        <v>0</v>
      </c>
      <c r="N42" s="5">
        <f t="shared" si="0"/>
        <v>0.34796416993212265</v>
      </c>
      <c r="O42" s="5">
        <f t="shared" si="1"/>
        <v>0.4118070805007471</v>
      </c>
    </row>
    <row r="43" spans="12:20" x14ac:dyDescent="0.25">
      <c r="L43" s="3">
        <v>67</v>
      </c>
      <c r="M43" s="3">
        <v>0</v>
      </c>
      <c r="N43" s="5">
        <f t="shared" si="0"/>
        <v>0.34796416993212265</v>
      </c>
      <c r="O43" s="5">
        <f t="shared" si="1"/>
        <v>0.4118070805007471</v>
      </c>
    </row>
    <row r="44" spans="12:20" x14ac:dyDescent="0.25">
      <c r="L44" s="3">
        <v>67</v>
      </c>
      <c r="M44" s="3">
        <v>1</v>
      </c>
      <c r="N44" s="5">
        <f t="shared" si="0"/>
        <v>0.34796416993212265</v>
      </c>
      <c r="O44" s="5">
        <f t="shared" si="1"/>
        <v>0.4118070805007471</v>
      </c>
    </row>
    <row r="45" spans="12:20" x14ac:dyDescent="0.25">
      <c r="L45" s="3">
        <v>67</v>
      </c>
      <c r="M45" s="3">
        <v>1</v>
      </c>
      <c r="N45" s="5">
        <f t="shared" si="0"/>
        <v>0.34796416993212265</v>
      </c>
      <c r="O45" s="5">
        <f t="shared" si="1"/>
        <v>0.4118070805007471</v>
      </c>
    </row>
    <row r="46" spans="12:20" x14ac:dyDescent="0.25">
      <c r="L46" s="3">
        <v>67</v>
      </c>
      <c r="M46" s="3">
        <v>0</v>
      </c>
      <c r="N46" s="5">
        <f t="shared" si="0"/>
        <v>0.34796416993212265</v>
      </c>
      <c r="O46" s="5">
        <f t="shared" si="1"/>
        <v>0.4118070805007471</v>
      </c>
    </row>
    <row r="47" spans="12:20" x14ac:dyDescent="0.25">
      <c r="L47" s="3">
        <v>68</v>
      </c>
      <c r="M47" s="3">
        <v>1</v>
      </c>
      <c r="N47" s="5">
        <f t="shared" ref="N47:N78" si="2">1/(1+EXP(-N$9-N$10*L47))</f>
        <v>0.66552186921205991</v>
      </c>
      <c r="O47" s="5">
        <f t="shared" ref="O47:O78" si="3">1/(1+EXP(-O$9-O$10*$L47))</f>
        <v>0.60682842588938357</v>
      </c>
    </row>
    <row r="48" spans="12:20" x14ac:dyDescent="0.25">
      <c r="L48" s="3">
        <v>68</v>
      </c>
      <c r="M48" s="3">
        <v>0</v>
      </c>
      <c r="N48" s="5">
        <f t="shared" si="2"/>
        <v>0.66552186921205991</v>
      </c>
      <c r="O48" s="5">
        <f t="shared" si="3"/>
        <v>0.60682842588938357</v>
      </c>
      <c r="T48" s="1"/>
    </row>
    <row r="49" spans="12:18" x14ac:dyDescent="0.25">
      <c r="L49" s="6">
        <v>68</v>
      </c>
      <c r="M49" s="6">
        <v>1</v>
      </c>
      <c r="N49" s="5">
        <f t="shared" si="2"/>
        <v>0.66552186921205991</v>
      </c>
      <c r="O49" s="5">
        <f t="shared" si="3"/>
        <v>0.60682842588938357</v>
      </c>
    </row>
    <row r="50" spans="12:18" x14ac:dyDescent="0.25">
      <c r="L50" s="3">
        <v>68</v>
      </c>
      <c r="M50" s="3">
        <v>1</v>
      </c>
      <c r="N50" s="5">
        <f t="shared" si="2"/>
        <v>0.66552186921205991</v>
      </c>
      <c r="O50" s="5">
        <f t="shared" si="3"/>
        <v>0.60682842588938357</v>
      </c>
    </row>
    <row r="51" spans="12:18" x14ac:dyDescent="0.25">
      <c r="L51" s="3">
        <v>68</v>
      </c>
      <c r="M51" s="3">
        <v>0</v>
      </c>
      <c r="N51" s="5">
        <f t="shared" si="2"/>
        <v>0.66552186921205991</v>
      </c>
      <c r="O51" s="5">
        <f t="shared" si="3"/>
        <v>0.60682842588938357</v>
      </c>
    </row>
    <row r="52" spans="12:18" x14ac:dyDescent="0.25">
      <c r="L52" s="3">
        <v>68</v>
      </c>
      <c r="M52" s="3">
        <v>0</v>
      </c>
      <c r="N52" s="5">
        <f t="shared" si="2"/>
        <v>0.66552186921205991</v>
      </c>
      <c r="O52" s="5">
        <f t="shared" si="3"/>
        <v>0.60682842588938357</v>
      </c>
    </row>
    <row r="53" spans="12:18" x14ac:dyDescent="0.25">
      <c r="L53" s="3">
        <v>68</v>
      </c>
      <c r="M53" s="3">
        <v>0</v>
      </c>
      <c r="N53" s="5">
        <f t="shared" si="2"/>
        <v>0.66552186921205991</v>
      </c>
      <c r="O53" s="5">
        <f t="shared" si="3"/>
        <v>0.60682842588938357</v>
      </c>
      <c r="R53" s="2"/>
    </row>
    <row r="54" spans="12:18" x14ac:dyDescent="0.25">
      <c r="L54" s="3">
        <v>68</v>
      </c>
      <c r="M54" s="3">
        <v>0</v>
      </c>
      <c r="N54" s="5">
        <f t="shared" si="2"/>
        <v>0.66552186921205991</v>
      </c>
      <c r="O54" s="5">
        <f t="shared" si="3"/>
        <v>0.60682842588938357</v>
      </c>
    </row>
    <row r="55" spans="12:18" x14ac:dyDescent="0.25">
      <c r="L55" s="3">
        <v>68</v>
      </c>
      <c r="M55" s="3">
        <v>0</v>
      </c>
      <c r="N55" s="5">
        <f t="shared" si="2"/>
        <v>0.66552186921205991</v>
      </c>
      <c r="O55" s="5">
        <f t="shared" si="3"/>
        <v>0.60682842588938357</v>
      </c>
    </row>
    <row r="56" spans="12:18" x14ac:dyDescent="0.25">
      <c r="L56" s="3">
        <v>68</v>
      </c>
      <c r="M56" s="3">
        <v>1</v>
      </c>
      <c r="N56" s="5">
        <f t="shared" si="2"/>
        <v>0.66552186921205991</v>
      </c>
      <c r="O56" s="5">
        <f t="shared" si="3"/>
        <v>0.60682842588938357</v>
      </c>
    </row>
    <row r="57" spans="12:18" x14ac:dyDescent="0.25">
      <c r="L57" s="3">
        <v>69</v>
      </c>
      <c r="M57" s="3">
        <v>1</v>
      </c>
      <c r="N57" s="5">
        <f t="shared" si="2"/>
        <v>0.88121641303412723</v>
      </c>
      <c r="O57" s="5">
        <f t="shared" si="3"/>
        <v>0.77285449615990087</v>
      </c>
    </row>
    <row r="58" spans="12:18" x14ac:dyDescent="0.25">
      <c r="L58" s="3">
        <v>69</v>
      </c>
      <c r="M58" s="3">
        <v>1</v>
      </c>
      <c r="N58" s="5">
        <f t="shared" si="2"/>
        <v>0.88121641303412723</v>
      </c>
      <c r="O58" s="5">
        <f t="shared" si="3"/>
        <v>0.77285449615990087</v>
      </c>
    </row>
    <row r="59" spans="12:18" x14ac:dyDescent="0.25">
      <c r="L59" s="3">
        <v>69</v>
      </c>
      <c r="M59" s="3">
        <v>1</v>
      </c>
      <c r="N59" s="5">
        <f t="shared" si="2"/>
        <v>0.88121641303412723</v>
      </c>
      <c r="O59" s="5">
        <f t="shared" si="3"/>
        <v>0.77285449615990087</v>
      </c>
    </row>
    <row r="60" spans="12:18" x14ac:dyDescent="0.25">
      <c r="L60" s="3">
        <v>69</v>
      </c>
      <c r="M60" s="3">
        <v>0</v>
      </c>
      <c r="N60" s="5">
        <f t="shared" si="2"/>
        <v>0.88121641303412723</v>
      </c>
      <c r="O60" s="5">
        <f t="shared" si="3"/>
        <v>0.77285449615990087</v>
      </c>
    </row>
    <row r="61" spans="12:18" x14ac:dyDescent="0.25">
      <c r="L61" s="3">
        <v>69</v>
      </c>
      <c r="M61" s="3">
        <v>0</v>
      </c>
      <c r="N61" s="5">
        <f t="shared" si="2"/>
        <v>0.88121641303412723</v>
      </c>
      <c r="O61" s="5">
        <f t="shared" si="3"/>
        <v>0.77285449615990087</v>
      </c>
    </row>
    <row r="62" spans="12:18" x14ac:dyDescent="0.25">
      <c r="L62" s="3">
        <v>69</v>
      </c>
      <c r="M62" s="3">
        <v>1</v>
      </c>
      <c r="N62" s="5">
        <f t="shared" si="2"/>
        <v>0.88121641303412723</v>
      </c>
      <c r="O62" s="5">
        <f t="shared" si="3"/>
        <v>0.77285449615990087</v>
      </c>
    </row>
    <row r="63" spans="12:18" x14ac:dyDescent="0.25">
      <c r="L63" s="3">
        <v>69</v>
      </c>
      <c r="M63" s="3">
        <v>1</v>
      </c>
      <c r="N63" s="5">
        <f t="shared" si="2"/>
        <v>0.88121641303412723</v>
      </c>
      <c r="O63" s="5">
        <f t="shared" si="3"/>
        <v>0.77285449615990087</v>
      </c>
    </row>
    <row r="64" spans="12:18" x14ac:dyDescent="0.25">
      <c r="L64" s="3">
        <v>69</v>
      </c>
      <c r="M64" s="3">
        <v>1</v>
      </c>
      <c r="N64" s="5">
        <f t="shared" si="2"/>
        <v>0.88121641303412723</v>
      </c>
      <c r="O64" s="5">
        <f t="shared" si="3"/>
        <v>0.77285449615990087</v>
      </c>
    </row>
    <row r="65" spans="12:20" x14ac:dyDescent="0.25">
      <c r="L65" s="3">
        <v>69</v>
      </c>
      <c r="M65" s="3">
        <v>1</v>
      </c>
      <c r="N65" s="5">
        <f t="shared" si="2"/>
        <v>0.88121641303412723</v>
      </c>
      <c r="O65" s="5">
        <f t="shared" si="3"/>
        <v>0.77285449615990087</v>
      </c>
    </row>
    <row r="66" spans="12:20" x14ac:dyDescent="0.25">
      <c r="L66" s="3">
        <v>69</v>
      </c>
      <c r="M66" s="3">
        <v>0</v>
      </c>
      <c r="N66" s="5">
        <f t="shared" si="2"/>
        <v>0.88121641303412723</v>
      </c>
      <c r="O66" s="5">
        <f t="shared" si="3"/>
        <v>0.77285449615990087</v>
      </c>
    </row>
    <row r="67" spans="12:20" x14ac:dyDescent="0.25">
      <c r="L67" s="3">
        <v>69.5</v>
      </c>
      <c r="M67" s="3">
        <v>1</v>
      </c>
      <c r="N67" s="5">
        <f t="shared" si="2"/>
        <v>0.93474676319972883</v>
      </c>
      <c r="O67" s="5">
        <f t="shared" si="3"/>
        <v>0.83476064886828771</v>
      </c>
    </row>
    <row r="68" spans="12:20" x14ac:dyDescent="0.25">
      <c r="L68" s="3">
        <v>70</v>
      </c>
      <c r="M68" s="3">
        <v>1</v>
      </c>
      <c r="N68" s="5">
        <f t="shared" si="2"/>
        <v>0.96510859146826355</v>
      </c>
      <c r="O68" s="5">
        <f t="shared" si="3"/>
        <v>0.88236300787492283</v>
      </c>
      <c r="T68" s="1"/>
    </row>
    <row r="69" spans="12:20" x14ac:dyDescent="0.25">
      <c r="L69" s="3">
        <v>70</v>
      </c>
      <c r="M69" s="3">
        <v>1</v>
      </c>
      <c r="N69" s="5">
        <f t="shared" si="2"/>
        <v>0.96510859146826355</v>
      </c>
      <c r="O69" s="5">
        <f t="shared" si="3"/>
        <v>0.88236300787492283</v>
      </c>
    </row>
    <row r="70" spans="12:20" x14ac:dyDescent="0.25">
      <c r="L70" s="3">
        <v>70</v>
      </c>
      <c r="M70" s="3">
        <v>1</v>
      </c>
      <c r="N70" s="5">
        <f t="shared" si="2"/>
        <v>0.96510859146826355</v>
      </c>
      <c r="O70" s="5">
        <f t="shared" si="3"/>
        <v>0.88236300787492283</v>
      </c>
    </row>
    <row r="71" spans="12:20" x14ac:dyDescent="0.25">
      <c r="L71" s="3">
        <v>70</v>
      </c>
      <c r="M71" s="3">
        <v>1</v>
      </c>
      <c r="N71" s="5">
        <f t="shared" si="2"/>
        <v>0.96510859146826355</v>
      </c>
      <c r="O71" s="5">
        <f t="shared" si="3"/>
        <v>0.88236300787492283</v>
      </c>
    </row>
    <row r="72" spans="12:20" x14ac:dyDescent="0.25">
      <c r="L72" s="3">
        <v>70</v>
      </c>
      <c r="M72" s="3">
        <v>0</v>
      </c>
      <c r="N72" s="5">
        <f t="shared" si="2"/>
        <v>0.96510859146826355</v>
      </c>
      <c r="O72" s="5">
        <f t="shared" si="3"/>
        <v>0.88236300787492283</v>
      </c>
    </row>
    <row r="73" spans="12:20" x14ac:dyDescent="0.25">
      <c r="L73" s="3">
        <v>70</v>
      </c>
      <c r="M73" s="3">
        <v>1</v>
      </c>
      <c r="N73" s="5">
        <f t="shared" si="2"/>
        <v>0.96510859146826355</v>
      </c>
      <c r="O73" s="5">
        <f t="shared" si="3"/>
        <v>0.88236300787492283</v>
      </c>
    </row>
    <row r="74" spans="12:20" x14ac:dyDescent="0.25">
      <c r="L74" s="3">
        <v>71</v>
      </c>
      <c r="M74" s="3">
        <v>1</v>
      </c>
      <c r="N74" s="5">
        <f t="shared" si="2"/>
        <v>0.99039671159844289</v>
      </c>
      <c r="O74" s="5">
        <f t="shared" si="3"/>
        <v>0.94297231112289526</v>
      </c>
    </row>
    <row r="75" spans="12:20" x14ac:dyDescent="0.25">
      <c r="L75" s="3">
        <v>71</v>
      </c>
      <c r="M75" s="3">
        <v>1</v>
      </c>
      <c r="N75" s="5">
        <f t="shared" si="2"/>
        <v>0.99039671159844289</v>
      </c>
      <c r="O75" s="5">
        <f t="shared" si="3"/>
        <v>0.94297231112289526</v>
      </c>
    </row>
    <row r="76" spans="12:20" x14ac:dyDescent="0.25">
      <c r="L76" s="3">
        <v>71</v>
      </c>
      <c r="M76" s="3">
        <v>1</v>
      </c>
      <c r="N76" s="5">
        <f t="shared" si="2"/>
        <v>0.99039671159844289</v>
      </c>
      <c r="O76" s="5">
        <f t="shared" si="3"/>
        <v>0.94297231112289526</v>
      </c>
    </row>
    <row r="77" spans="12:20" x14ac:dyDescent="0.25">
      <c r="L77" s="3">
        <v>71</v>
      </c>
      <c r="M77" s="3">
        <v>1</v>
      </c>
      <c r="N77" s="5">
        <f t="shared" si="2"/>
        <v>0.99039671159844289</v>
      </c>
      <c r="O77" s="5">
        <f t="shared" si="3"/>
        <v>0.94297231112289526</v>
      </c>
    </row>
    <row r="78" spans="12:20" x14ac:dyDescent="0.25">
      <c r="L78" s="3">
        <v>71</v>
      </c>
      <c r="M78" s="3">
        <v>1</v>
      </c>
      <c r="N78" s="5">
        <f t="shared" si="2"/>
        <v>0.99039671159844289</v>
      </c>
      <c r="O78" s="5">
        <f t="shared" si="3"/>
        <v>0.94297231112289526</v>
      </c>
    </row>
    <row r="79" spans="12:20" x14ac:dyDescent="0.25">
      <c r="L79" s="3">
        <v>71</v>
      </c>
      <c r="M79" s="3">
        <v>1</v>
      </c>
      <c r="N79" s="5">
        <f t="shared" ref="N79:N105" si="4">1/(1+EXP(-N$9-N$10*L79))</f>
        <v>0.99039671159844289</v>
      </c>
      <c r="O79" s="5">
        <f t="shared" ref="O79:O105" si="5">1/(1+EXP(-O$9-O$10*$L79))</f>
        <v>0.94297231112289526</v>
      </c>
    </row>
    <row r="80" spans="12:20" x14ac:dyDescent="0.25">
      <c r="L80" s="3">
        <v>71.5</v>
      </c>
      <c r="M80" s="3">
        <v>1</v>
      </c>
      <c r="N80" s="5">
        <f t="shared" si="4"/>
        <v>0.99500345730715645</v>
      </c>
      <c r="O80" s="5">
        <f t="shared" si="5"/>
        <v>0.96086249127711976</v>
      </c>
    </row>
    <row r="81" spans="12:15" x14ac:dyDescent="0.25">
      <c r="L81" s="3">
        <v>72</v>
      </c>
      <c r="M81" s="3">
        <v>1</v>
      </c>
      <c r="N81" s="5">
        <f t="shared" si="4"/>
        <v>0.99740611170862103</v>
      </c>
      <c r="O81" s="5">
        <f t="shared" si="5"/>
        <v>0.97329925171627496</v>
      </c>
    </row>
    <row r="82" spans="12:15" x14ac:dyDescent="0.25">
      <c r="L82" s="3">
        <v>72</v>
      </c>
      <c r="M82" s="3">
        <v>1</v>
      </c>
      <c r="N82" s="5">
        <f t="shared" si="4"/>
        <v>0.99740611170862103</v>
      </c>
      <c r="O82" s="5">
        <f t="shared" si="5"/>
        <v>0.97329925171627496</v>
      </c>
    </row>
    <row r="83" spans="12:15" x14ac:dyDescent="0.25">
      <c r="L83" s="3">
        <v>72</v>
      </c>
      <c r="M83" s="3">
        <v>1</v>
      </c>
      <c r="N83" s="5">
        <f t="shared" si="4"/>
        <v>0.99740611170862103</v>
      </c>
      <c r="O83" s="5">
        <f t="shared" si="5"/>
        <v>0.97329925171627496</v>
      </c>
    </row>
    <row r="84" spans="12:15" x14ac:dyDescent="0.25">
      <c r="L84" s="3">
        <v>72</v>
      </c>
      <c r="M84" s="3">
        <v>1</v>
      </c>
      <c r="N84" s="5">
        <f t="shared" si="4"/>
        <v>0.99740611170862103</v>
      </c>
      <c r="O84" s="5">
        <f t="shared" si="5"/>
        <v>0.97329925171627496</v>
      </c>
    </row>
    <row r="85" spans="12:15" x14ac:dyDescent="0.25">
      <c r="L85" s="3">
        <v>72</v>
      </c>
      <c r="M85" s="3">
        <v>1</v>
      </c>
      <c r="N85" s="5">
        <f t="shared" si="4"/>
        <v>0.99740611170862103</v>
      </c>
      <c r="O85" s="5">
        <f t="shared" si="5"/>
        <v>0.97329925171627496</v>
      </c>
    </row>
    <row r="86" spans="12:15" x14ac:dyDescent="0.25">
      <c r="L86" s="3">
        <v>72</v>
      </c>
      <c r="M86" s="3">
        <v>1</v>
      </c>
      <c r="N86" s="5">
        <f t="shared" si="4"/>
        <v>0.99740611170862103</v>
      </c>
      <c r="O86" s="5">
        <f t="shared" si="5"/>
        <v>0.97329925171627496</v>
      </c>
    </row>
    <row r="87" spans="12:15" x14ac:dyDescent="0.25">
      <c r="L87" s="3">
        <v>72</v>
      </c>
      <c r="M87" s="3">
        <v>1</v>
      </c>
      <c r="N87" s="5">
        <f t="shared" si="4"/>
        <v>0.99740611170862103</v>
      </c>
      <c r="O87" s="5">
        <f t="shared" si="5"/>
        <v>0.97329925171627496</v>
      </c>
    </row>
    <row r="88" spans="12:15" x14ac:dyDescent="0.25">
      <c r="L88" s="3">
        <v>72</v>
      </c>
      <c r="M88" s="3">
        <v>1</v>
      </c>
      <c r="N88" s="5">
        <f t="shared" si="4"/>
        <v>0.99740611170862103</v>
      </c>
      <c r="O88" s="5">
        <f t="shared" si="5"/>
        <v>0.97329925171627496</v>
      </c>
    </row>
    <row r="89" spans="12:15" x14ac:dyDescent="0.25">
      <c r="L89" s="3">
        <v>73</v>
      </c>
      <c r="M89" s="3">
        <v>1</v>
      </c>
      <c r="N89" s="5">
        <f t="shared" si="4"/>
        <v>0.99930298056406752</v>
      </c>
      <c r="O89" s="5">
        <f t="shared" si="5"/>
        <v>0.98770874708966105</v>
      </c>
    </row>
    <row r="90" spans="12:15" x14ac:dyDescent="0.25">
      <c r="L90" s="3">
        <v>73</v>
      </c>
      <c r="M90" s="3">
        <v>1</v>
      </c>
      <c r="N90" s="5">
        <f t="shared" si="4"/>
        <v>0.99930298056406752</v>
      </c>
      <c r="O90" s="5">
        <f t="shared" si="5"/>
        <v>0.98770874708966105</v>
      </c>
    </row>
    <row r="91" spans="12:15" x14ac:dyDescent="0.25">
      <c r="L91" s="3">
        <v>73</v>
      </c>
      <c r="M91" s="3">
        <v>1</v>
      </c>
      <c r="N91" s="5">
        <f t="shared" si="4"/>
        <v>0.99930298056406752</v>
      </c>
      <c r="O91" s="5">
        <f t="shared" si="5"/>
        <v>0.98770874708966105</v>
      </c>
    </row>
    <row r="92" spans="12:15" x14ac:dyDescent="0.25">
      <c r="L92" s="3">
        <v>73</v>
      </c>
      <c r="M92" s="3">
        <v>1</v>
      </c>
      <c r="N92" s="5">
        <f t="shared" si="4"/>
        <v>0.99930298056406752</v>
      </c>
      <c r="O92" s="5">
        <f t="shared" si="5"/>
        <v>0.98770874708966105</v>
      </c>
    </row>
    <row r="93" spans="12:15" x14ac:dyDescent="0.25">
      <c r="L93" s="3">
        <v>73</v>
      </c>
      <c r="M93" s="3">
        <v>1</v>
      </c>
      <c r="N93" s="5">
        <f t="shared" si="4"/>
        <v>0.99930298056406752</v>
      </c>
      <c r="O93" s="5">
        <f t="shared" si="5"/>
        <v>0.98770874708966105</v>
      </c>
    </row>
    <row r="94" spans="12:15" x14ac:dyDescent="0.25">
      <c r="L94" s="3">
        <v>73</v>
      </c>
      <c r="M94" s="3">
        <v>1</v>
      </c>
      <c r="N94" s="5">
        <f t="shared" si="4"/>
        <v>0.99930298056406752</v>
      </c>
      <c r="O94" s="5">
        <f t="shared" si="5"/>
        <v>0.98770874708966105</v>
      </c>
    </row>
    <row r="95" spans="12:15" x14ac:dyDescent="0.25">
      <c r="L95" s="3">
        <v>73</v>
      </c>
      <c r="M95" s="3">
        <v>1</v>
      </c>
      <c r="N95" s="5">
        <f t="shared" si="4"/>
        <v>0.99930298056406752</v>
      </c>
      <c r="O95" s="5">
        <f t="shared" si="5"/>
        <v>0.98770874708966105</v>
      </c>
    </row>
    <row r="96" spans="12:15" x14ac:dyDescent="0.25">
      <c r="L96" s="3">
        <v>73.5</v>
      </c>
      <c r="M96" s="3">
        <v>1</v>
      </c>
      <c r="N96" s="5">
        <f t="shared" si="4"/>
        <v>0.99963890199815308</v>
      </c>
      <c r="O96" s="5">
        <f t="shared" si="5"/>
        <v>0.99168834382215798</v>
      </c>
    </row>
    <row r="97" spans="12:15" x14ac:dyDescent="0.25">
      <c r="L97" s="3">
        <v>73.5</v>
      </c>
      <c r="M97" s="3">
        <v>1</v>
      </c>
      <c r="N97" s="5">
        <f t="shared" si="4"/>
        <v>0.99963890199815308</v>
      </c>
      <c r="O97" s="5">
        <f t="shared" si="5"/>
        <v>0.99168834382215798</v>
      </c>
    </row>
    <row r="98" spans="12:15" x14ac:dyDescent="0.25">
      <c r="L98" s="3">
        <v>74</v>
      </c>
      <c r="M98" s="3">
        <v>1</v>
      </c>
      <c r="N98" s="5">
        <f t="shared" si="4"/>
        <v>0.99981295981248142</v>
      </c>
      <c r="O98" s="5">
        <f t="shared" si="5"/>
        <v>0.99438677042322177</v>
      </c>
    </row>
    <row r="99" spans="12:15" x14ac:dyDescent="0.25">
      <c r="L99" s="3">
        <v>74</v>
      </c>
      <c r="M99" s="3">
        <v>1</v>
      </c>
      <c r="N99" s="5">
        <f t="shared" si="4"/>
        <v>0.99981295981248142</v>
      </c>
      <c r="O99" s="5">
        <f t="shared" si="5"/>
        <v>0.99438677042322177</v>
      </c>
    </row>
    <row r="100" spans="12:15" x14ac:dyDescent="0.25">
      <c r="L100" s="3">
        <v>74</v>
      </c>
      <c r="M100" s="3">
        <v>1</v>
      </c>
      <c r="N100" s="5">
        <f t="shared" si="4"/>
        <v>0.99981295981248142</v>
      </c>
      <c r="O100" s="5">
        <f t="shared" si="5"/>
        <v>0.99438677042322177</v>
      </c>
    </row>
    <row r="101" spans="12:15" x14ac:dyDescent="0.25">
      <c r="L101" s="3">
        <v>74</v>
      </c>
      <c r="M101" s="3">
        <v>1</v>
      </c>
      <c r="N101" s="5">
        <f t="shared" si="4"/>
        <v>0.99981295981248142</v>
      </c>
      <c r="O101" s="5">
        <f t="shared" si="5"/>
        <v>0.99438677042322177</v>
      </c>
    </row>
    <row r="102" spans="12:15" x14ac:dyDescent="0.25">
      <c r="L102" s="3">
        <v>74</v>
      </c>
      <c r="M102" s="3">
        <v>1</v>
      </c>
      <c r="N102" s="5">
        <f t="shared" si="4"/>
        <v>0.99981295981248142</v>
      </c>
      <c r="O102" s="5">
        <f t="shared" si="5"/>
        <v>0.99438677042322177</v>
      </c>
    </row>
    <row r="103" spans="12:15" x14ac:dyDescent="0.25">
      <c r="L103" s="3">
        <v>75</v>
      </c>
      <c r="M103" s="3">
        <v>1</v>
      </c>
      <c r="N103" s="5">
        <f t="shared" si="4"/>
        <v>0.99994982783531616</v>
      </c>
      <c r="O103" s="5">
        <f t="shared" si="5"/>
        <v>0.99744590509363829</v>
      </c>
    </row>
    <row r="104" spans="12:15" x14ac:dyDescent="0.25">
      <c r="L104" s="3">
        <v>75</v>
      </c>
      <c r="M104" s="3">
        <v>1</v>
      </c>
      <c r="N104" s="5">
        <f t="shared" si="4"/>
        <v>0.99994982783531616</v>
      </c>
      <c r="O104" s="5">
        <f t="shared" si="5"/>
        <v>0.99744590509363829</v>
      </c>
    </row>
    <row r="105" spans="12:15" x14ac:dyDescent="0.25">
      <c r="L105" s="3">
        <v>75</v>
      </c>
      <c r="M105" s="3">
        <v>1</v>
      </c>
      <c r="N105" s="5">
        <f t="shared" si="4"/>
        <v>0.99994982783531616</v>
      </c>
      <c r="O105" s="5">
        <f t="shared" si="5"/>
        <v>0.99744590509363829</v>
      </c>
    </row>
  </sheetData>
  <hyperlinks>
    <hyperlink ref="C6" r:id="rId1"/>
    <hyperlink ref="C7" r:id="rId2"/>
  </hyperlinks>
  <pageMargins left="0.7" right="0.7" top="0.75" bottom="0.75" header="0.3" footer="0.3"/>
  <pageSetup orientation="portrait" horizontalDpi="1200" verticalDpi="1200" r:id="rId3"/>
  <headerFooter>
    <oddHeader>&amp;L8/29/2016&amp;CLogistic Regression Comparison
MLE versus OLS1&amp;RV0B</oddHeader>
    <oddFooter>&amp;L&amp;F&amp;C                                       &amp;A&amp;RPage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view="pageLayout" topLeftCell="A25" zoomScaleNormal="100" workbookViewId="0">
      <selection activeCell="G2" sqref="G2"/>
    </sheetView>
  </sheetViews>
  <sheetFormatPr defaultRowHeight="15" x14ac:dyDescent="0.25"/>
  <cols>
    <col min="10" max="10" width="7.140625" customWidth="1"/>
    <col min="11" max="11" width="5.140625" customWidth="1"/>
  </cols>
  <sheetData>
    <row r="1" spans="1:16" x14ac:dyDescent="0.25">
      <c r="A1" s="2" t="s">
        <v>28</v>
      </c>
      <c r="B1" t="s">
        <v>34</v>
      </c>
      <c r="K1" s="3">
        <v>1</v>
      </c>
      <c r="L1" s="3" t="s">
        <v>16</v>
      </c>
      <c r="M1" s="3" t="s">
        <v>17</v>
      </c>
      <c r="N1" s="3" t="s">
        <v>18</v>
      </c>
      <c r="O1" s="3" t="s">
        <v>19</v>
      </c>
    </row>
    <row r="2" spans="1:16" x14ac:dyDescent="0.25">
      <c r="K2" s="3">
        <f>K1+1</f>
        <v>2</v>
      </c>
    </row>
    <row r="3" spans="1:16" x14ac:dyDescent="0.25">
      <c r="A3" s="2" t="s">
        <v>29</v>
      </c>
      <c r="B3" t="s">
        <v>37</v>
      </c>
      <c r="K3" s="3">
        <f t="shared" ref="K3:K15" si="0">K2+1</f>
        <v>3</v>
      </c>
      <c r="M3" t="s">
        <v>5</v>
      </c>
      <c r="N3">
        <v>68.717391304347828</v>
      </c>
    </row>
    <row r="4" spans="1:16" x14ac:dyDescent="0.25">
      <c r="B4" t="s">
        <v>36</v>
      </c>
      <c r="K4" s="3">
        <f t="shared" si="0"/>
        <v>4</v>
      </c>
      <c r="M4" t="s">
        <v>6</v>
      </c>
      <c r="N4">
        <v>145.15217391304347</v>
      </c>
    </row>
    <row r="5" spans="1:16" x14ac:dyDescent="0.25">
      <c r="K5" s="3">
        <f t="shared" si="0"/>
        <v>5</v>
      </c>
    </row>
    <row r="6" spans="1:16" ht="15.75" thickBot="1" x14ac:dyDescent="0.3">
      <c r="A6" s="2" t="s">
        <v>46</v>
      </c>
      <c r="B6" t="s">
        <v>48</v>
      </c>
      <c r="C6" s="1" t="s">
        <v>13</v>
      </c>
      <c r="I6" s="4"/>
      <c r="K6" s="3">
        <f t="shared" si="0"/>
        <v>6</v>
      </c>
      <c r="M6" s="3" t="s">
        <v>35</v>
      </c>
      <c r="N6" s="8">
        <f>CORREL(N14:N105,O14:O105)</f>
        <v>0.99836442443888651</v>
      </c>
      <c r="O6" s="3"/>
    </row>
    <row r="7" spans="1:16" x14ac:dyDescent="0.25">
      <c r="B7" t="s">
        <v>20</v>
      </c>
      <c r="C7" s="1" t="s">
        <v>38</v>
      </c>
      <c r="I7" s="4"/>
      <c r="K7" s="3">
        <f t="shared" si="0"/>
        <v>7</v>
      </c>
      <c r="M7" s="7">
        <v>0.5</v>
      </c>
      <c r="N7" s="11">
        <f>-N8/N9</f>
        <v>136.95976154992547</v>
      </c>
      <c r="O7" s="12">
        <f>-O8/O9</f>
        <v>136.21767637696414</v>
      </c>
      <c r="P7" t="str">
        <f ca="1">_xlfn.FORMULATEXT(O7)</f>
        <v>=-O8/O9</v>
      </c>
    </row>
    <row r="8" spans="1:16" x14ac:dyDescent="0.25">
      <c r="K8" s="3">
        <f t="shared" si="0"/>
        <v>8</v>
      </c>
      <c r="M8" t="s">
        <v>4</v>
      </c>
      <c r="N8" s="13">
        <v>-27.57</v>
      </c>
      <c r="O8" s="14">
        <v>-21.4818</v>
      </c>
    </row>
    <row r="9" spans="1:16" x14ac:dyDescent="0.25">
      <c r="A9" s="2" t="s">
        <v>30</v>
      </c>
      <c r="G9" s="3" t="s">
        <v>26</v>
      </c>
      <c r="H9" s="3" t="s">
        <v>0</v>
      </c>
      <c r="K9" s="3">
        <f t="shared" si="0"/>
        <v>9</v>
      </c>
      <c r="M9" t="s">
        <v>27</v>
      </c>
      <c r="N9" s="13">
        <v>0.20130000000000001</v>
      </c>
      <c r="O9" s="14">
        <v>0.15770200000000001</v>
      </c>
    </row>
    <row r="10" spans="1:16" x14ac:dyDescent="0.25">
      <c r="A10" t="s">
        <v>21</v>
      </c>
      <c r="B10" t="s">
        <v>15</v>
      </c>
      <c r="G10" s="7">
        <v>0.5</v>
      </c>
      <c r="H10" s="5">
        <f>N7</f>
        <v>136.95976154992547</v>
      </c>
      <c r="K10" s="3">
        <f t="shared" si="0"/>
        <v>10</v>
      </c>
    </row>
    <row r="11" spans="1:16" x14ac:dyDescent="0.25">
      <c r="A11" t="s">
        <v>20</v>
      </c>
      <c r="B11" t="s">
        <v>12</v>
      </c>
      <c r="G11" s="7">
        <v>0.5</v>
      </c>
      <c r="H11" s="5">
        <f>O7</f>
        <v>136.21767637696414</v>
      </c>
      <c r="K11" s="3">
        <f t="shared" si="0"/>
        <v>11</v>
      </c>
      <c r="N11" s="3"/>
      <c r="O11" s="3"/>
    </row>
    <row r="12" spans="1:16" x14ac:dyDescent="0.25">
      <c r="K12" s="3">
        <f t="shared" si="0"/>
        <v>12</v>
      </c>
      <c r="L12" s="2"/>
      <c r="M12" s="2"/>
      <c r="N12" s="9" t="s">
        <v>21</v>
      </c>
      <c r="O12" s="9" t="s">
        <v>20</v>
      </c>
    </row>
    <row r="13" spans="1:16" x14ac:dyDescent="0.25">
      <c r="A13" s="2" t="s">
        <v>22</v>
      </c>
      <c r="C13" t="s">
        <v>44</v>
      </c>
      <c r="K13" s="3">
        <f t="shared" si="0"/>
        <v>13</v>
      </c>
      <c r="L13" s="9" t="s">
        <v>1</v>
      </c>
      <c r="M13" s="10" t="s">
        <v>23</v>
      </c>
      <c r="N13" s="9" t="s">
        <v>25</v>
      </c>
      <c r="O13" s="9" t="s">
        <v>24</v>
      </c>
    </row>
    <row r="14" spans="1:16" x14ac:dyDescent="0.25">
      <c r="C14" t="s">
        <v>31</v>
      </c>
      <c r="K14" s="3">
        <f t="shared" si="0"/>
        <v>14</v>
      </c>
      <c r="L14" s="3">
        <v>95</v>
      </c>
      <c r="M14" s="3">
        <v>0</v>
      </c>
      <c r="N14" s="5">
        <f>1/(1+EXP(-N$8-N$9*$L14))</f>
        <v>2.1460431359418843E-4</v>
      </c>
      <c r="O14" s="5">
        <f>1/(1+EXP(-O$8-O$9*$L14))</f>
        <v>1.5010173836200122E-3</v>
      </c>
      <c r="P14" t="str">
        <f ca="1">_xlfn.FORMULATEXT(O14)</f>
        <v>=1/(1+EXP(-O$8-O$9*$L14))</v>
      </c>
    </row>
    <row r="15" spans="1:16" x14ac:dyDescent="0.25">
      <c r="C15" t="s">
        <v>32</v>
      </c>
      <c r="K15" s="3">
        <f t="shared" si="0"/>
        <v>15</v>
      </c>
      <c r="L15" s="3">
        <v>102</v>
      </c>
      <c r="M15" s="3">
        <v>0</v>
      </c>
      <c r="N15" s="5">
        <f t="shared" ref="N15:N46" si="1">1/(1+EXP(-N$8-N$9*L15))</f>
        <v>8.7763653272273495E-4</v>
      </c>
      <c r="O15" s="5">
        <f t="shared" ref="O15:O46" si="2">1/(1+EXP(-O$8-O$9*$L15))</f>
        <v>4.5133322145586114E-3</v>
      </c>
    </row>
    <row r="16" spans="1:16" x14ac:dyDescent="0.25">
      <c r="L16" s="3">
        <v>108</v>
      </c>
      <c r="M16" s="3">
        <v>0</v>
      </c>
      <c r="N16" s="5">
        <f t="shared" si="1"/>
        <v>2.9306385595384049E-3</v>
      </c>
      <c r="O16" s="5">
        <f t="shared" si="2"/>
        <v>1.1543935053257313E-2</v>
      </c>
    </row>
    <row r="17" spans="12:15" x14ac:dyDescent="0.25">
      <c r="L17" s="3">
        <v>108</v>
      </c>
      <c r="M17" s="3">
        <v>0</v>
      </c>
      <c r="N17" s="5">
        <f t="shared" si="1"/>
        <v>2.9306385595384049E-3</v>
      </c>
      <c r="O17" s="5">
        <f t="shared" si="2"/>
        <v>1.1543935053257313E-2</v>
      </c>
    </row>
    <row r="18" spans="12:15" x14ac:dyDescent="0.25">
      <c r="L18" s="3">
        <v>110</v>
      </c>
      <c r="M18" s="3">
        <v>0</v>
      </c>
      <c r="N18" s="5">
        <f t="shared" si="1"/>
        <v>4.3770222846003142E-3</v>
      </c>
      <c r="O18" s="5">
        <f t="shared" si="2"/>
        <v>1.5757125726628751E-2</v>
      </c>
    </row>
    <row r="19" spans="12:15" x14ac:dyDescent="0.25">
      <c r="L19" s="3">
        <v>110</v>
      </c>
      <c r="M19" s="3">
        <v>0</v>
      </c>
      <c r="N19" s="5">
        <f t="shared" si="1"/>
        <v>4.3770222846003142E-3</v>
      </c>
      <c r="O19" s="5">
        <f t="shared" si="2"/>
        <v>1.5757125726628751E-2</v>
      </c>
    </row>
    <row r="20" spans="12:15" x14ac:dyDescent="0.25">
      <c r="L20" s="3">
        <v>112</v>
      </c>
      <c r="M20" s="3">
        <v>0</v>
      </c>
      <c r="N20" s="5">
        <f t="shared" si="1"/>
        <v>6.5325754797889496E-3</v>
      </c>
      <c r="O20" s="5">
        <f t="shared" si="2"/>
        <v>2.1474597966133734E-2</v>
      </c>
    </row>
    <row r="21" spans="12:15" x14ac:dyDescent="0.25">
      <c r="L21" s="3">
        <v>115</v>
      </c>
      <c r="M21" s="3">
        <v>0</v>
      </c>
      <c r="N21" s="5">
        <f t="shared" si="1"/>
        <v>1.1885258211630355E-2</v>
      </c>
      <c r="O21" s="5">
        <f t="shared" si="2"/>
        <v>3.4024093052435783E-2</v>
      </c>
    </row>
    <row r="22" spans="12:15" x14ac:dyDescent="0.25">
      <c r="L22" s="3">
        <v>115</v>
      </c>
      <c r="M22" s="3">
        <v>0</v>
      </c>
      <c r="N22" s="5">
        <f t="shared" si="1"/>
        <v>1.1885258211630355E-2</v>
      </c>
      <c r="O22" s="5">
        <f t="shared" si="2"/>
        <v>3.4024093052435783E-2</v>
      </c>
    </row>
    <row r="23" spans="12:15" x14ac:dyDescent="0.25">
      <c r="L23" s="3">
        <v>116</v>
      </c>
      <c r="M23" s="3">
        <v>0</v>
      </c>
      <c r="N23" s="5">
        <f t="shared" si="1"/>
        <v>1.4497149144753417E-2</v>
      </c>
      <c r="O23" s="5">
        <f t="shared" si="2"/>
        <v>3.9605809623275104E-2</v>
      </c>
    </row>
    <row r="24" spans="12:15" x14ac:dyDescent="0.25">
      <c r="L24" s="3">
        <v>116</v>
      </c>
      <c r="M24" s="3">
        <v>0</v>
      </c>
      <c r="N24" s="5">
        <f t="shared" si="1"/>
        <v>1.4497149144753417E-2</v>
      </c>
      <c r="O24" s="5">
        <f t="shared" si="2"/>
        <v>3.9605809623275104E-2</v>
      </c>
    </row>
    <row r="25" spans="12:15" x14ac:dyDescent="0.25">
      <c r="L25" s="3">
        <v>118</v>
      </c>
      <c r="M25" s="3">
        <v>0</v>
      </c>
      <c r="N25" s="5">
        <f t="shared" si="1"/>
        <v>2.152879536472169E-2</v>
      </c>
      <c r="O25" s="5">
        <f t="shared" si="2"/>
        <v>5.3506346113208168E-2</v>
      </c>
    </row>
    <row r="26" spans="12:15" x14ac:dyDescent="0.25">
      <c r="L26" s="3">
        <v>118</v>
      </c>
      <c r="M26" s="3">
        <v>0</v>
      </c>
      <c r="N26" s="5">
        <f t="shared" si="1"/>
        <v>2.152879536472169E-2</v>
      </c>
      <c r="O26" s="5">
        <f t="shared" si="2"/>
        <v>5.3506346113208168E-2</v>
      </c>
    </row>
    <row r="27" spans="12:15" x14ac:dyDescent="0.25">
      <c r="L27" s="3">
        <v>120</v>
      </c>
      <c r="M27" s="3">
        <v>0</v>
      </c>
      <c r="N27" s="5">
        <f t="shared" si="1"/>
        <v>3.186078348425752E-2</v>
      </c>
      <c r="O27" s="5">
        <f t="shared" si="2"/>
        <v>7.1920236673945787E-2</v>
      </c>
    </row>
    <row r="28" spans="12:15" x14ac:dyDescent="0.25">
      <c r="L28" s="3">
        <v>120</v>
      </c>
      <c r="M28" s="3">
        <v>0</v>
      </c>
      <c r="N28" s="5">
        <f t="shared" si="1"/>
        <v>3.186078348425752E-2</v>
      </c>
      <c r="O28" s="5">
        <f t="shared" si="2"/>
        <v>7.1920236673945787E-2</v>
      </c>
    </row>
    <row r="29" spans="12:15" x14ac:dyDescent="0.25">
      <c r="L29" s="3">
        <v>120</v>
      </c>
      <c r="M29" s="3">
        <v>0</v>
      </c>
      <c r="N29" s="5">
        <f t="shared" si="1"/>
        <v>3.186078348425752E-2</v>
      </c>
      <c r="O29" s="5">
        <f t="shared" si="2"/>
        <v>7.1920236673945787E-2</v>
      </c>
    </row>
    <row r="30" spans="12:15" x14ac:dyDescent="0.25">
      <c r="L30" s="3">
        <v>121</v>
      </c>
      <c r="M30" s="3">
        <v>0</v>
      </c>
      <c r="N30" s="5">
        <f t="shared" si="1"/>
        <v>3.869058649773232E-2</v>
      </c>
      <c r="O30" s="5">
        <f t="shared" si="2"/>
        <v>8.3183525344723688E-2</v>
      </c>
    </row>
    <row r="31" spans="12:15" x14ac:dyDescent="0.25">
      <c r="L31" s="3">
        <v>122</v>
      </c>
      <c r="M31" s="3">
        <v>0</v>
      </c>
      <c r="N31" s="5">
        <f t="shared" si="1"/>
        <v>4.6913508272867048E-2</v>
      </c>
      <c r="O31" s="5">
        <f t="shared" si="2"/>
        <v>9.6028223167309412E-2</v>
      </c>
    </row>
    <row r="32" spans="12:15" x14ac:dyDescent="0.25">
      <c r="L32" s="3">
        <v>123</v>
      </c>
      <c r="M32" s="3">
        <v>1</v>
      </c>
      <c r="N32" s="5">
        <f t="shared" si="1"/>
        <v>5.678082489512673E-2</v>
      </c>
      <c r="O32" s="5">
        <f t="shared" si="2"/>
        <v>0.1106170176648314</v>
      </c>
    </row>
    <row r="33" spans="12:20" x14ac:dyDescent="0.25">
      <c r="L33" s="3">
        <v>125</v>
      </c>
      <c r="M33" s="3">
        <v>0</v>
      </c>
      <c r="N33" s="5">
        <f t="shared" si="1"/>
        <v>8.2602569008770832E-2</v>
      </c>
      <c r="O33" s="5">
        <f t="shared" si="2"/>
        <v>0.14566051049537232</v>
      </c>
    </row>
    <row r="34" spans="12:20" x14ac:dyDescent="0.25">
      <c r="L34" s="3">
        <v>125</v>
      </c>
      <c r="M34" s="3">
        <v>0</v>
      </c>
      <c r="N34" s="5">
        <f t="shared" si="1"/>
        <v>8.2602569008770832E-2</v>
      </c>
      <c r="O34" s="5">
        <f t="shared" si="2"/>
        <v>0.14566051049537232</v>
      </c>
    </row>
    <row r="35" spans="12:20" x14ac:dyDescent="0.25">
      <c r="L35" s="3">
        <v>125</v>
      </c>
      <c r="M35" s="3">
        <v>0</v>
      </c>
      <c r="N35" s="5">
        <f t="shared" si="1"/>
        <v>8.2602569008770832E-2</v>
      </c>
      <c r="O35" s="5">
        <f t="shared" si="2"/>
        <v>0.14566051049537232</v>
      </c>
    </row>
    <row r="36" spans="12:20" x14ac:dyDescent="0.25">
      <c r="L36" s="3">
        <v>125</v>
      </c>
      <c r="M36" s="3">
        <v>0</v>
      </c>
      <c r="N36" s="5">
        <f t="shared" si="1"/>
        <v>8.2602569008770832E-2</v>
      </c>
      <c r="O36" s="5">
        <f t="shared" si="2"/>
        <v>0.14566051049537232</v>
      </c>
    </row>
    <row r="37" spans="12:20" x14ac:dyDescent="0.25">
      <c r="L37" s="3">
        <v>125</v>
      </c>
      <c r="M37" s="3">
        <v>0</v>
      </c>
      <c r="N37" s="5">
        <f t="shared" si="1"/>
        <v>8.2602569008770832E-2</v>
      </c>
      <c r="O37" s="5">
        <f t="shared" si="2"/>
        <v>0.14566051049537232</v>
      </c>
    </row>
    <row r="38" spans="12:20" x14ac:dyDescent="0.25">
      <c r="L38" s="3">
        <v>130</v>
      </c>
      <c r="M38" s="3">
        <v>0</v>
      </c>
      <c r="N38" s="5">
        <f t="shared" si="1"/>
        <v>0.19765747449467183</v>
      </c>
      <c r="O38" s="5">
        <f t="shared" si="2"/>
        <v>0.27278464899694377</v>
      </c>
    </row>
    <row r="39" spans="12:20" x14ac:dyDescent="0.25">
      <c r="L39" s="3">
        <v>130</v>
      </c>
      <c r="M39" s="3">
        <v>1</v>
      </c>
      <c r="N39" s="5">
        <f t="shared" si="1"/>
        <v>0.19765747449467183</v>
      </c>
      <c r="O39" s="5">
        <f t="shared" si="2"/>
        <v>0.27278464899694377</v>
      </c>
    </row>
    <row r="40" spans="12:20" x14ac:dyDescent="0.25">
      <c r="L40" s="3">
        <v>130</v>
      </c>
      <c r="M40" s="3">
        <v>0</v>
      </c>
      <c r="N40" s="5">
        <f t="shared" si="1"/>
        <v>0.19765747449467183</v>
      </c>
      <c r="O40" s="5">
        <f t="shared" si="2"/>
        <v>0.27278464899694377</v>
      </c>
    </row>
    <row r="41" spans="12:20" x14ac:dyDescent="0.25">
      <c r="L41" s="3">
        <v>130</v>
      </c>
      <c r="M41" s="3">
        <v>0</v>
      </c>
      <c r="N41" s="5">
        <f t="shared" si="1"/>
        <v>0.19765747449467183</v>
      </c>
      <c r="O41" s="5">
        <f t="shared" si="2"/>
        <v>0.27278464899694377</v>
      </c>
    </row>
    <row r="42" spans="12:20" x14ac:dyDescent="0.25">
      <c r="L42" s="3">
        <v>130</v>
      </c>
      <c r="M42" s="3">
        <v>1</v>
      </c>
      <c r="N42" s="5">
        <f t="shared" si="1"/>
        <v>0.19765747449467183</v>
      </c>
      <c r="O42" s="5">
        <f t="shared" si="2"/>
        <v>0.27278464899694377</v>
      </c>
    </row>
    <row r="43" spans="12:20" x14ac:dyDescent="0.25">
      <c r="L43" s="3">
        <v>131</v>
      </c>
      <c r="M43" s="3">
        <v>0</v>
      </c>
      <c r="N43" s="5">
        <f t="shared" si="1"/>
        <v>0.23152858913233837</v>
      </c>
      <c r="O43" s="5">
        <f t="shared" si="2"/>
        <v>0.30516156356832547</v>
      </c>
    </row>
    <row r="44" spans="12:20" x14ac:dyDescent="0.25">
      <c r="L44" s="3">
        <v>133</v>
      </c>
      <c r="M44" s="3">
        <v>0</v>
      </c>
      <c r="N44" s="5">
        <f t="shared" si="1"/>
        <v>0.31064619850584824</v>
      </c>
      <c r="O44" s="5">
        <f t="shared" si="2"/>
        <v>0.37579524820567439</v>
      </c>
    </row>
    <row r="45" spans="12:20" x14ac:dyDescent="0.25">
      <c r="L45" s="3">
        <v>135</v>
      </c>
      <c r="M45" s="3">
        <v>0</v>
      </c>
      <c r="N45" s="5">
        <f t="shared" si="1"/>
        <v>0.40263448829474158</v>
      </c>
      <c r="O45" s="5">
        <f t="shared" si="2"/>
        <v>0.45213948314657554</v>
      </c>
    </row>
    <row r="46" spans="12:20" x14ac:dyDescent="0.25">
      <c r="L46" s="3">
        <v>135</v>
      </c>
      <c r="M46" s="3">
        <v>1</v>
      </c>
      <c r="N46" s="5">
        <f t="shared" si="1"/>
        <v>0.40263448829474158</v>
      </c>
      <c r="O46" s="5">
        <f t="shared" si="2"/>
        <v>0.45213948314657554</v>
      </c>
    </row>
    <row r="47" spans="12:20" x14ac:dyDescent="0.25">
      <c r="L47" s="3">
        <v>135</v>
      </c>
      <c r="M47" s="3">
        <v>1</v>
      </c>
      <c r="N47" s="5">
        <f t="shared" ref="N47:N78" si="3">1/(1+EXP(-N$8-N$9*L47))</f>
        <v>0.40263448829474158</v>
      </c>
      <c r="O47" s="5">
        <f t="shared" ref="O47:O78" si="4">1/(1+EXP(-O$8-O$9*$L47))</f>
        <v>0.45213948314657554</v>
      </c>
    </row>
    <row r="48" spans="12:20" x14ac:dyDescent="0.25">
      <c r="L48" s="3">
        <v>136</v>
      </c>
      <c r="M48" s="3">
        <v>1</v>
      </c>
      <c r="N48" s="5">
        <f t="shared" si="3"/>
        <v>0.45184967944373172</v>
      </c>
      <c r="O48" s="5">
        <f t="shared" si="4"/>
        <v>0.4914188426613848</v>
      </c>
      <c r="T48" s="1"/>
    </row>
    <row r="49" spans="12:18" x14ac:dyDescent="0.25">
      <c r="L49" s="3">
        <v>138</v>
      </c>
      <c r="M49" s="3">
        <v>0</v>
      </c>
      <c r="N49" s="5">
        <f t="shared" si="3"/>
        <v>0.55215954659288469</v>
      </c>
      <c r="O49" s="5">
        <f t="shared" si="4"/>
        <v>0.56980999991022985</v>
      </c>
    </row>
    <row r="50" spans="12:18" x14ac:dyDescent="0.25">
      <c r="L50" s="3">
        <v>138</v>
      </c>
      <c r="M50" s="3">
        <v>1</v>
      </c>
      <c r="N50" s="5">
        <f t="shared" si="3"/>
        <v>0.55215954659288469</v>
      </c>
      <c r="O50" s="5">
        <f t="shared" si="4"/>
        <v>0.56980999991022985</v>
      </c>
    </row>
    <row r="51" spans="12:18" x14ac:dyDescent="0.25">
      <c r="L51" s="3">
        <v>140</v>
      </c>
      <c r="M51" s="3">
        <v>0</v>
      </c>
      <c r="N51" s="5">
        <f t="shared" si="3"/>
        <v>0.64839689401756551</v>
      </c>
      <c r="O51" s="5">
        <f t="shared" si="4"/>
        <v>0.64485057342390939</v>
      </c>
    </row>
    <row r="52" spans="12:18" x14ac:dyDescent="0.25">
      <c r="L52" s="3">
        <v>140</v>
      </c>
      <c r="M52" s="3">
        <v>1</v>
      </c>
      <c r="N52" s="5">
        <f t="shared" si="3"/>
        <v>0.64839689401756551</v>
      </c>
      <c r="O52" s="5">
        <f t="shared" si="4"/>
        <v>0.64485057342390939</v>
      </c>
    </row>
    <row r="53" spans="12:18" x14ac:dyDescent="0.25">
      <c r="L53" s="3">
        <v>140</v>
      </c>
      <c r="M53" s="3">
        <v>1</v>
      </c>
      <c r="N53" s="5">
        <f t="shared" si="3"/>
        <v>0.64839689401756551</v>
      </c>
      <c r="O53" s="5">
        <f t="shared" si="4"/>
        <v>0.64485057342390939</v>
      </c>
      <c r="R53" s="2"/>
    </row>
    <row r="54" spans="12:18" x14ac:dyDescent="0.25">
      <c r="L54" s="3">
        <v>140</v>
      </c>
      <c r="M54" s="3">
        <v>1</v>
      </c>
      <c r="N54" s="5">
        <f t="shared" si="3"/>
        <v>0.64839689401756551</v>
      </c>
      <c r="O54" s="5">
        <f t="shared" si="4"/>
        <v>0.64485057342390939</v>
      </c>
    </row>
    <row r="55" spans="12:18" x14ac:dyDescent="0.25">
      <c r="L55" s="3">
        <v>142</v>
      </c>
      <c r="M55" s="3">
        <v>1</v>
      </c>
      <c r="N55" s="5">
        <f t="shared" si="3"/>
        <v>0.73391941114712123</v>
      </c>
      <c r="O55" s="5">
        <f t="shared" si="4"/>
        <v>0.71338553266569016</v>
      </c>
    </row>
    <row r="56" spans="12:18" x14ac:dyDescent="0.25">
      <c r="L56" s="3">
        <v>145</v>
      </c>
      <c r="M56" s="3">
        <v>1</v>
      </c>
      <c r="N56" s="5">
        <f t="shared" si="3"/>
        <v>0.8345881575766656</v>
      </c>
      <c r="O56" s="5">
        <f t="shared" si="4"/>
        <v>0.79979122055328056</v>
      </c>
    </row>
    <row r="57" spans="12:18" x14ac:dyDescent="0.25">
      <c r="L57" s="3">
        <v>145</v>
      </c>
      <c r="M57" s="3">
        <v>1</v>
      </c>
      <c r="N57" s="5">
        <f t="shared" si="3"/>
        <v>0.8345881575766656</v>
      </c>
      <c r="O57" s="5">
        <f t="shared" si="4"/>
        <v>0.79979122055328056</v>
      </c>
    </row>
    <row r="58" spans="12:18" x14ac:dyDescent="0.25">
      <c r="L58" s="3">
        <v>145</v>
      </c>
      <c r="M58" s="3">
        <v>0</v>
      </c>
      <c r="N58" s="5">
        <f t="shared" si="3"/>
        <v>0.8345881575766656</v>
      </c>
      <c r="O58" s="5">
        <f t="shared" si="4"/>
        <v>0.79979122055328056</v>
      </c>
    </row>
    <row r="59" spans="12:18" x14ac:dyDescent="0.25">
      <c r="L59" s="3">
        <v>145</v>
      </c>
      <c r="M59" s="3">
        <v>1</v>
      </c>
      <c r="N59" s="5">
        <f t="shared" si="3"/>
        <v>0.8345881575766656</v>
      </c>
      <c r="O59" s="5">
        <f t="shared" si="4"/>
        <v>0.79979122055328056</v>
      </c>
    </row>
    <row r="60" spans="12:18" x14ac:dyDescent="0.25">
      <c r="L60" s="3">
        <v>145</v>
      </c>
      <c r="M60" s="3">
        <v>1</v>
      </c>
      <c r="N60" s="5">
        <f t="shared" si="3"/>
        <v>0.8345881575766656</v>
      </c>
      <c r="O60" s="5">
        <f t="shared" si="4"/>
        <v>0.79979122055328056</v>
      </c>
    </row>
    <row r="61" spans="12:18" x14ac:dyDescent="0.25">
      <c r="L61" s="3">
        <v>148</v>
      </c>
      <c r="M61" s="3">
        <v>1</v>
      </c>
      <c r="N61" s="5">
        <f t="shared" si="3"/>
        <v>0.90224308136003162</v>
      </c>
      <c r="O61" s="5">
        <f t="shared" si="4"/>
        <v>0.86507486695394598</v>
      </c>
    </row>
    <row r="62" spans="12:18" x14ac:dyDescent="0.25">
      <c r="L62" s="3">
        <v>150</v>
      </c>
      <c r="M62" s="3">
        <v>1</v>
      </c>
      <c r="N62" s="5">
        <f t="shared" si="3"/>
        <v>0.93245330886037092</v>
      </c>
      <c r="O62" s="5">
        <f t="shared" si="4"/>
        <v>0.8978444331801696</v>
      </c>
    </row>
    <row r="63" spans="12:18" x14ac:dyDescent="0.25">
      <c r="L63" s="3">
        <v>150</v>
      </c>
      <c r="M63" s="3">
        <v>0</v>
      </c>
      <c r="N63" s="5">
        <f t="shared" si="3"/>
        <v>0.93245330886037092</v>
      </c>
      <c r="O63" s="5">
        <f t="shared" si="4"/>
        <v>0.8978444331801696</v>
      </c>
    </row>
    <row r="64" spans="12:18" x14ac:dyDescent="0.25">
      <c r="L64" s="6">
        <v>150</v>
      </c>
      <c r="M64" s="6">
        <v>1</v>
      </c>
      <c r="N64" s="5">
        <f t="shared" si="3"/>
        <v>0.93245330886037092</v>
      </c>
      <c r="O64" s="5">
        <f t="shared" si="4"/>
        <v>0.8978444331801696</v>
      </c>
    </row>
    <row r="65" spans="12:20" x14ac:dyDescent="0.25">
      <c r="L65" s="3">
        <v>150</v>
      </c>
      <c r="M65" s="3">
        <v>0</v>
      </c>
      <c r="N65" s="5">
        <f t="shared" si="3"/>
        <v>0.93245330886037092</v>
      </c>
      <c r="O65" s="5">
        <f t="shared" si="4"/>
        <v>0.8978444331801696</v>
      </c>
    </row>
    <row r="66" spans="12:20" x14ac:dyDescent="0.25">
      <c r="L66" s="3">
        <v>150</v>
      </c>
      <c r="M66" s="3">
        <v>1</v>
      </c>
      <c r="N66" s="5">
        <f t="shared" si="3"/>
        <v>0.93245330886037092</v>
      </c>
      <c r="O66" s="5">
        <f t="shared" si="4"/>
        <v>0.8978444331801696</v>
      </c>
    </row>
    <row r="67" spans="12:20" x14ac:dyDescent="0.25">
      <c r="L67" s="3">
        <v>150</v>
      </c>
      <c r="M67" s="3">
        <v>0</v>
      </c>
      <c r="N67" s="5">
        <f t="shared" si="3"/>
        <v>0.93245330886037092</v>
      </c>
      <c r="O67" s="5">
        <f t="shared" si="4"/>
        <v>0.8978444331801696</v>
      </c>
    </row>
    <row r="68" spans="12:20" x14ac:dyDescent="0.25">
      <c r="L68" s="3">
        <v>150</v>
      </c>
      <c r="M68" s="3">
        <v>1</v>
      </c>
      <c r="N68" s="5">
        <f t="shared" si="3"/>
        <v>0.93245330886037092</v>
      </c>
      <c r="O68" s="5">
        <f t="shared" si="4"/>
        <v>0.8978444331801696</v>
      </c>
      <c r="T68" s="1"/>
    </row>
    <row r="69" spans="12:20" x14ac:dyDescent="0.25">
      <c r="L69" s="3">
        <v>150</v>
      </c>
      <c r="M69" s="3">
        <v>1</v>
      </c>
      <c r="N69" s="5">
        <f t="shared" si="3"/>
        <v>0.93245330886037092</v>
      </c>
      <c r="O69" s="5">
        <f t="shared" si="4"/>
        <v>0.8978444331801696</v>
      </c>
    </row>
    <row r="70" spans="12:20" x14ac:dyDescent="0.25">
      <c r="L70" s="3">
        <v>150</v>
      </c>
      <c r="M70" s="3">
        <v>1</v>
      </c>
      <c r="N70" s="5">
        <f t="shared" si="3"/>
        <v>0.93245330886037092</v>
      </c>
      <c r="O70" s="5">
        <f t="shared" si="4"/>
        <v>0.8978444331801696</v>
      </c>
    </row>
    <row r="71" spans="12:20" x14ac:dyDescent="0.25">
      <c r="L71" s="3">
        <v>150</v>
      </c>
      <c r="M71" s="3">
        <v>1</v>
      </c>
      <c r="N71" s="5">
        <f t="shared" si="3"/>
        <v>0.93245330886037092</v>
      </c>
      <c r="O71" s="5">
        <f t="shared" si="4"/>
        <v>0.8978444331801696</v>
      </c>
    </row>
    <row r="72" spans="12:20" x14ac:dyDescent="0.25">
      <c r="L72" s="3">
        <v>153</v>
      </c>
      <c r="M72" s="3">
        <v>1</v>
      </c>
      <c r="N72" s="5">
        <f t="shared" si="3"/>
        <v>0.96190746776154301</v>
      </c>
      <c r="O72" s="5">
        <f t="shared" si="4"/>
        <v>0.93380149475802732</v>
      </c>
    </row>
    <row r="73" spans="12:20" x14ac:dyDescent="0.25">
      <c r="L73" s="3">
        <v>155</v>
      </c>
      <c r="M73" s="3">
        <v>1</v>
      </c>
      <c r="N73" s="5">
        <f t="shared" si="3"/>
        <v>0.97420648061886561</v>
      </c>
      <c r="O73" s="5">
        <f t="shared" si="4"/>
        <v>0.9508280547895992</v>
      </c>
    </row>
    <row r="74" spans="12:20" x14ac:dyDescent="0.25">
      <c r="L74" s="3">
        <v>155</v>
      </c>
      <c r="M74" s="3">
        <v>1</v>
      </c>
      <c r="N74" s="5">
        <f t="shared" si="3"/>
        <v>0.97420648061886561</v>
      </c>
      <c r="O74" s="5">
        <f t="shared" si="4"/>
        <v>0.9508280547895992</v>
      </c>
    </row>
    <row r="75" spans="12:20" x14ac:dyDescent="0.25">
      <c r="L75" s="3">
        <v>155</v>
      </c>
      <c r="M75" s="3">
        <v>1</v>
      </c>
      <c r="N75" s="5">
        <f t="shared" si="3"/>
        <v>0.97420648061886561</v>
      </c>
      <c r="O75" s="5">
        <f t="shared" si="4"/>
        <v>0.9508280547895992</v>
      </c>
    </row>
    <row r="76" spans="12:20" x14ac:dyDescent="0.25">
      <c r="L76" s="3">
        <v>155</v>
      </c>
      <c r="M76" s="3">
        <v>1</v>
      </c>
      <c r="N76" s="5">
        <f t="shared" si="3"/>
        <v>0.97420648061886561</v>
      </c>
      <c r="O76" s="5">
        <f t="shared" si="4"/>
        <v>0.9508280547895992</v>
      </c>
    </row>
    <row r="77" spans="12:20" x14ac:dyDescent="0.25">
      <c r="L77" s="3">
        <v>155</v>
      </c>
      <c r="M77" s="3">
        <v>1</v>
      </c>
      <c r="N77" s="5">
        <f t="shared" si="3"/>
        <v>0.97420648061886561</v>
      </c>
      <c r="O77" s="5">
        <f t="shared" si="4"/>
        <v>0.9508280547895992</v>
      </c>
    </row>
    <row r="78" spans="12:20" x14ac:dyDescent="0.25">
      <c r="L78" s="3">
        <v>155</v>
      </c>
      <c r="M78" s="3">
        <v>1</v>
      </c>
      <c r="N78" s="5">
        <f t="shared" si="3"/>
        <v>0.97420648061886561</v>
      </c>
      <c r="O78" s="5">
        <f t="shared" si="4"/>
        <v>0.9508280547895992</v>
      </c>
    </row>
    <row r="79" spans="12:20" x14ac:dyDescent="0.25">
      <c r="L79" s="3">
        <v>155</v>
      </c>
      <c r="M79" s="3">
        <v>1</v>
      </c>
      <c r="N79" s="5">
        <f t="shared" ref="N79:N105" si="5">1/(1+EXP(-N$8-N$9*L79))</f>
        <v>0.97420648061886561</v>
      </c>
      <c r="O79" s="5">
        <f t="shared" ref="O79:O105" si="6">1/(1+EXP(-O$8-O$9*$L79))</f>
        <v>0.9508280547895992</v>
      </c>
    </row>
    <row r="80" spans="12:20" x14ac:dyDescent="0.25">
      <c r="L80" s="3">
        <v>155</v>
      </c>
      <c r="M80" s="3">
        <v>1</v>
      </c>
      <c r="N80" s="5">
        <f t="shared" si="5"/>
        <v>0.97420648061886561</v>
      </c>
      <c r="O80" s="5">
        <f t="shared" si="6"/>
        <v>0.9508280547895992</v>
      </c>
    </row>
    <row r="81" spans="12:15" x14ac:dyDescent="0.25">
      <c r="L81" s="3">
        <v>155</v>
      </c>
      <c r="M81" s="3">
        <v>1</v>
      </c>
      <c r="N81" s="5">
        <f t="shared" si="5"/>
        <v>0.97420648061886561</v>
      </c>
      <c r="O81" s="5">
        <f t="shared" si="6"/>
        <v>0.9508280547895992</v>
      </c>
    </row>
    <row r="82" spans="12:15" x14ac:dyDescent="0.25">
      <c r="L82" s="3">
        <v>155</v>
      </c>
      <c r="M82" s="3">
        <v>1</v>
      </c>
      <c r="N82" s="5">
        <f t="shared" si="5"/>
        <v>0.97420648061886561</v>
      </c>
      <c r="O82" s="5">
        <f t="shared" si="6"/>
        <v>0.9508280547895992</v>
      </c>
    </row>
    <row r="83" spans="12:15" x14ac:dyDescent="0.25">
      <c r="L83" s="3">
        <v>157</v>
      </c>
      <c r="M83" s="3">
        <v>1</v>
      </c>
      <c r="N83" s="5">
        <f t="shared" si="5"/>
        <v>0.98260629214519235</v>
      </c>
      <c r="O83" s="5">
        <f t="shared" si="6"/>
        <v>0.9636457979305203</v>
      </c>
    </row>
    <row r="84" spans="12:15" x14ac:dyDescent="0.25">
      <c r="L84" s="3">
        <v>160</v>
      </c>
      <c r="M84" s="3">
        <v>1</v>
      </c>
      <c r="N84" s="5">
        <f t="shared" si="5"/>
        <v>0.9904157150841213</v>
      </c>
      <c r="O84" s="5">
        <f t="shared" si="6"/>
        <v>0.97703430088814802</v>
      </c>
    </row>
    <row r="85" spans="12:15" x14ac:dyDescent="0.25">
      <c r="L85" s="3">
        <v>160</v>
      </c>
      <c r="M85" s="3">
        <v>1</v>
      </c>
      <c r="N85" s="5">
        <f t="shared" si="5"/>
        <v>0.9904157150841213</v>
      </c>
      <c r="O85" s="5">
        <f t="shared" si="6"/>
        <v>0.97703430088814802</v>
      </c>
    </row>
    <row r="86" spans="12:15" x14ac:dyDescent="0.25">
      <c r="L86" s="3">
        <v>160</v>
      </c>
      <c r="M86" s="3">
        <v>1</v>
      </c>
      <c r="N86" s="5">
        <f t="shared" si="5"/>
        <v>0.9904157150841213</v>
      </c>
      <c r="O86" s="5">
        <f t="shared" si="6"/>
        <v>0.97703430088814802</v>
      </c>
    </row>
    <row r="87" spans="12:15" x14ac:dyDescent="0.25">
      <c r="L87" s="3">
        <v>160</v>
      </c>
      <c r="M87" s="3">
        <v>1</v>
      </c>
      <c r="N87" s="5">
        <f t="shared" si="5"/>
        <v>0.9904157150841213</v>
      </c>
      <c r="O87" s="5">
        <f t="shared" si="6"/>
        <v>0.97703430088814802</v>
      </c>
    </row>
    <row r="88" spans="12:15" x14ac:dyDescent="0.25">
      <c r="L88" s="3">
        <v>164</v>
      </c>
      <c r="M88" s="3">
        <v>1</v>
      </c>
      <c r="N88" s="5">
        <f t="shared" si="5"/>
        <v>0.99569301127403087</v>
      </c>
      <c r="O88" s="5">
        <f t="shared" si="6"/>
        <v>0.987645799448304</v>
      </c>
    </row>
    <row r="89" spans="12:15" x14ac:dyDescent="0.25">
      <c r="L89" s="3">
        <v>165</v>
      </c>
      <c r="M89" s="3">
        <v>1</v>
      </c>
      <c r="N89" s="5">
        <f t="shared" si="5"/>
        <v>0.99647554927036019</v>
      </c>
      <c r="O89" s="5">
        <f t="shared" si="6"/>
        <v>0.98942917146480058</v>
      </c>
    </row>
    <row r="90" spans="12:15" x14ac:dyDescent="0.25">
      <c r="L90" s="3">
        <v>170</v>
      </c>
      <c r="M90" s="3">
        <v>1</v>
      </c>
      <c r="N90" s="5">
        <f t="shared" si="5"/>
        <v>0.99870894025986257</v>
      </c>
      <c r="O90" s="5">
        <f t="shared" si="6"/>
        <v>0.99516746569816261</v>
      </c>
    </row>
    <row r="91" spans="12:15" x14ac:dyDescent="0.25">
      <c r="L91" s="3">
        <v>170</v>
      </c>
      <c r="M91" s="3">
        <v>1</v>
      </c>
      <c r="N91" s="5">
        <f t="shared" si="5"/>
        <v>0.99870894025986257</v>
      </c>
      <c r="O91" s="5">
        <f t="shared" si="6"/>
        <v>0.99516746569816261</v>
      </c>
    </row>
    <row r="92" spans="12:15" x14ac:dyDescent="0.25">
      <c r="L92" s="3">
        <v>170</v>
      </c>
      <c r="M92" s="3">
        <v>1</v>
      </c>
      <c r="N92" s="5">
        <f t="shared" si="5"/>
        <v>0.99870894025986257</v>
      </c>
      <c r="O92" s="5">
        <f t="shared" si="6"/>
        <v>0.99516746569816261</v>
      </c>
    </row>
    <row r="93" spans="12:15" x14ac:dyDescent="0.25">
      <c r="L93" s="3">
        <v>170</v>
      </c>
      <c r="M93" s="3">
        <v>1</v>
      </c>
      <c r="N93" s="5">
        <f t="shared" si="5"/>
        <v>0.99870894025986257</v>
      </c>
      <c r="O93" s="5">
        <f t="shared" si="6"/>
        <v>0.99516746569816261</v>
      </c>
    </row>
    <row r="94" spans="12:15" x14ac:dyDescent="0.25">
      <c r="L94" s="3">
        <v>175</v>
      </c>
      <c r="M94" s="3">
        <v>1</v>
      </c>
      <c r="N94" s="5">
        <f t="shared" si="5"/>
        <v>0.99952773598529343</v>
      </c>
      <c r="O94" s="5">
        <f t="shared" si="6"/>
        <v>0.99779770377620369</v>
      </c>
    </row>
    <row r="95" spans="12:15" x14ac:dyDescent="0.25">
      <c r="L95" s="3">
        <v>175</v>
      </c>
      <c r="M95" s="3">
        <v>1</v>
      </c>
      <c r="N95" s="5">
        <f t="shared" si="5"/>
        <v>0.99952773598529343</v>
      </c>
      <c r="O95" s="5">
        <f t="shared" si="6"/>
        <v>0.99779770377620369</v>
      </c>
    </row>
    <row r="96" spans="12:15" x14ac:dyDescent="0.25">
      <c r="L96" s="3">
        <v>180</v>
      </c>
      <c r="M96" s="3">
        <v>1</v>
      </c>
      <c r="N96" s="5">
        <f t="shared" si="5"/>
        <v>0.99982733766252829</v>
      </c>
      <c r="O96" s="5">
        <f t="shared" si="6"/>
        <v>0.99899780501307345</v>
      </c>
    </row>
    <row r="97" spans="12:15" x14ac:dyDescent="0.25">
      <c r="L97" s="3">
        <v>180</v>
      </c>
      <c r="M97" s="3">
        <v>1</v>
      </c>
      <c r="N97" s="5">
        <f t="shared" si="5"/>
        <v>0.99982733766252829</v>
      </c>
      <c r="O97" s="5">
        <f t="shared" si="6"/>
        <v>0.99899780501307345</v>
      </c>
    </row>
    <row r="98" spans="12:15" x14ac:dyDescent="0.25">
      <c r="L98" s="3">
        <v>180</v>
      </c>
      <c r="M98" s="3">
        <v>1</v>
      </c>
      <c r="N98" s="5">
        <f t="shared" si="5"/>
        <v>0.99982733766252829</v>
      </c>
      <c r="O98" s="5">
        <f t="shared" si="6"/>
        <v>0.99899780501307345</v>
      </c>
    </row>
    <row r="99" spans="12:15" x14ac:dyDescent="0.25">
      <c r="L99" s="3">
        <v>185</v>
      </c>
      <c r="M99" s="3">
        <v>1</v>
      </c>
      <c r="N99" s="5">
        <f t="shared" si="5"/>
        <v>0.99993688569536798</v>
      </c>
      <c r="O99" s="5">
        <f t="shared" si="6"/>
        <v>0.99954423164559481</v>
      </c>
    </row>
    <row r="100" spans="12:15" x14ac:dyDescent="0.25">
      <c r="L100" s="3">
        <v>190</v>
      </c>
      <c r="M100" s="3">
        <v>1</v>
      </c>
      <c r="N100" s="5">
        <f t="shared" si="5"/>
        <v>0.99997693105158592</v>
      </c>
      <c r="O100" s="5">
        <f t="shared" si="6"/>
        <v>0.99979279195674076</v>
      </c>
    </row>
    <row r="101" spans="12:15" x14ac:dyDescent="0.25">
      <c r="L101" s="3">
        <v>190</v>
      </c>
      <c r="M101" s="3">
        <v>1</v>
      </c>
      <c r="N101" s="5">
        <f t="shared" si="5"/>
        <v>0.99997693105158592</v>
      </c>
      <c r="O101" s="5">
        <f t="shared" si="6"/>
        <v>0.99979279195674076</v>
      </c>
    </row>
    <row r="102" spans="12:15" x14ac:dyDescent="0.25">
      <c r="L102" s="3">
        <v>190</v>
      </c>
      <c r="M102" s="3">
        <v>1</v>
      </c>
      <c r="N102" s="5">
        <f t="shared" si="5"/>
        <v>0.99997693105158592</v>
      </c>
      <c r="O102" s="5">
        <f t="shared" si="6"/>
        <v>0.99979279195674076</v>
      </c>
    </row>
    <row r="103" spans="12:15" x14ac:dyDescent="0.25">
      <c r="L103" s="3">
        <v>190</v>
      </c>
      <c r="M103" s="3">
        <v>1</v>
      </c>
      <c r="N103" s="5">
        <f t="shared" si="5"/>
        <v>0.99997693105158592</v>
      </c>
      <c r="O103" s="5">
        <f t="shared" si="6"/>
        <v>0.99979279195674076</v>
      </c>
    </row>
    <row r="104" spans="12:15" x14ac:dyDescent="0.25">
      <c r="L104" s="3">
        <v>195</v>
      </c>
      <c r="M104" s="3">
        <v>1</v>
      </c>
      <c r="N104" s="5">
        <f t="shared" si="5"/>
        <v>0.9999915682686864</v>
      </c>
      <c r="O104" s="5">
        <f t="shared" si="6"/>
        <v>0.99990580883735569</v>
      </c>
    </row>
    <row r="105" spans="12:15" x14ac:dyDescent="0.25">
      <c r="L105" s="3">
        <v>215</v>
      </c>
      <c r="M105" s="3">
        <v>1</v>
      </c>
      <c r="N105" s="5">
        <f t="shared" si="5"/>
        <v>0.99999984952970533</v>
      </c>
      <c r="O105" s="5">
        <f t="shared" si="6"/>
        <v>0.99999597961954945</v>
      </c>
    </row>
  </sheetData>
  <hyperlinks>
    <hyperlink ref="C6" r:id="rId1"/>
    <hyperlink ref="C7" r:id="rId2"/>
  </hyperlinks>
  <pageMargins left="0.7" right="0.7" top="0.75" bottom="0.75" header="0.3" footer="0.3"/>
  <pageSetup orientation="portrait" horizontalDpi="1200" verticalDpi="1200" r:id="rId3"/>
  <headerFooter>
    <oddHeader>&amp;L8/29/2016&amp;CLogistic Regression Comparison
MLE versus OLS1&amp;RV0B</oddHeader>
    <oddFooter>&amp;L&amp;F&amp;C                                       &amp;A&amp;RPage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view="pageLayout" topLeftCell="A10" zoomScaleNormal="100" workbookViewId="0">
      <selection activeCell="G15" sqref="G15"/>
    </sheetView>
  </sheetViews>
  <sheetFormatPr defaultRowHeight="15" x14ac:dyDescent="0.25"/>
  <cols>
    <col min="10" max="10" width="7.42578125" customWidth="1"/>
    <col min="11" max="11" width="4.5703125" customWidth="1"/>
  </cols>
  <sheetData>
    <row r="1" spans="1:16" x14ac:dyDescent="0.25">
      <c r="A1" s="2" t="s">
        <v>28</v>
      </c>
      <c r="B1" t="s">
        <v>40</v>
      </c>
      <c r="K1" s="3">
        <v>1</v>
      </c>
      <c r="L1" s="3" t="s">
        <v>16</v>
      </c>
      <c r="M1" s="3" t="s">
        <v>17</v>
      </c>
      <c r="N1" s="3" t="s">
        <v>18</v>
      </c>
      <c r="O1" s="3" t="s">
        <v>19</v>
      </c>
    </row>
    <row r="2" spans="1:16" x14ac:dyDescent="0.25">
      <c r="K2" s="3">
        <f t="shared" ref="K2:K4" si="0">K1+1</f>
        <v>2</v>
      </c>
    </row>
    <row r="3" spans="1:16" x14ac:dyDescent="0.25">
      <c r="A3" s="2" t="s">
        <v>29</v>
      </c>
      <c r="B3" t="s">
        <v>37</v>
      </c>
      <c r="K3" s="3">
        <f t="shared" si="0"/>
        <v>3</v>
      </c>
      <c r="M3" t="s">
        <v>5</v>
      </c>
      <c r="N3">
        <v>68.717391304347828</v>
      </c>
    </row>
    <row r="4" spans="1:16" x14ac:dyDescent="0.25">
      <c r="B4" t="s">
        <v>36</v>
      </c>
      <c r="K4" s="3">
        <f t="shared" si="0"/>
        <v>4</v>
      </c>
      <c r="M4" t="s">
        <v>6</v>
      </c>
      <c r="N4">
        <v>145.15217391304347</v>
      </c>
    </row>
    <row r="5" spans="1:16" x14ac:dyDescent="0.25">
      <c r="K5" s="3">
        <f t="shared" ref="K5:K14" si="1">K4+1</f>
        <v>5</v>
      </c>
    </row>
    <row r="6" spans="1:16" ht="15.75" thickBot="1" x14ac:dyDescent="0.3">
      <c r="A6" s="2" t="s">
        <v>46</v>
      </c>
      <c r="B6" t="s">
        <v>47</v>
      </c>
      <c r="C6" s="1" t="s">
        <v>2</v>
      </c>
      <c r="I6" s="4"/>
      <c r="K6" s="3">
        <f t="shared" si="1"/>
        <v>6</v>
      </c>
      <c r="M6" t="s">
        <v>35</v>
      </c>
      <c r="N6" s="8">
        <f>CORREL(N14:N105,O14:O105)</f>
        <v>0.98788945209271517</v>
      </c>
      <c r="O6" t="str">
        <f ca="1">_xlfn.FORMULATEXT(N6)</f>
        <v>=CORREL(N14:N105,O14:O105)</v>
      </c>
    </row>
    <row r="7" spans="1:16" x14ac:dyDescent="0.25">
      <c r="B7" t="s">
        <v>20</v>
      </c>
      <c r="C7" s="1" t="s">
        <v>11</v>
      </c>
      <c r="I7" s="4"/>
      <c r="K7" s="3">
        <f t="shared" si="1"/>
        <v>7</v>
      </c>
      <c r="M7" s="7">
        <v>0.5</v>
      </c>
      <c r="N7" s="11">
        <f>(-N8-N10*$N4)/N9</f>
        <v>66.543418081362688</v>
      </c>
      <c r="O7" s="12">
        <f>(-O8-O10*$N4)/O9</f>
        <v>64.882265835905727</v>
      </c>
      <c r="P7" t="str">
        <f ca="1">_xlfn.FORMULATEXT(O7)</f>
        <v>=(-O8-O10*$N4)/O9</v>
      </c>
    </row>
    <row r="8" spans="1:16" x14ac:dyDescent="0.25">
      <c r="K8" s="3">
        <f t="shared" si="1"/>
        <v>8</v>
      </c>
      <c r="M8" t="s">
        <v>4</v>
      </c>
      <c r="N8" s="13">
        <v>-66.373999999999995</v>
      </c>
      <c r="O8" s="14">
        <v>-41.4</v>
      </c>
    </row>
    <row r="9" spans="1:16" x14ac:dyDescent="0.25">
      <c r="A9" s="2" t="s">
        <v>30</v>
      </c>
      <c r="H9" s="3" t="s">
        <v>26</v>
      </c>
      <c r="I9" s="3" t="s">
        <v>1</v>
      </c>
      <c r="K9" s="3">
        <f t="shared" si="1"/>
        <v>9</v>
      </c>
      <c r="M9" t="s">
        <v>41</v>
      </c>
      <c r="N9" s="13">
        <v>0.75860000000000005</v>
      </c>
      <c r="O9" s="14">
        <v>0.38169999999999998</v>
      </c>
    </row>
    <row r="10" spans="1:16" ht="15.75" thickBot="1" x14ac:dyDescent="0.3">
      <c r="A10" t="s">
        <v>21</v>
      </c>
      <c r="B10" t="s">
        <v>8</v>
      </c>
      <c r="H10" s="7">
        <v>0.5</v>
      </c>
      <c r="I10" s="5">
        <f>N7</f>
        <v>66.543418081362688</v>
      </c>
      <c r="K10" s="3">
        <f t="shared" si="1"/>
        <v>10</v>
      </c>
      <c r="M10" t="s">
        <v>42</v>
      </c>
      <c r="N10" s="15">
        <v>0.1095</v>
      </c>
      <c r="O10" s="16">
        <v>0.11459999999999999</v>
      </c>
      <c r="P10" t="s">
        <v>39</v>
      </c>
    </row>
    <row r="11" spans="1:16" x14ac:dyDescent="0.25">
      <c r="A11" t="s">
        <v>20</v>
      </c>
      <c r="B11" t="s">
        <v>3</v>
      </c>
      <c r="H11" s="7">
        <v>0.5</v>
      </c>
      <c r="I11" s="5">
        <f>O7</f>
        <v>64.882265835905727</v>
      </c>
      <c r="K11" s="3">
        <f t="shared" si="1"/>
        <v>11</v>
      </c>
    </row>
    <row r="12" spans="1:16" x14ac:dyDescent="0.25">
      <c r="K12" s="3">
        <f t="shared" si="1"/>
        <v>12</v>
      </c>
      <c r="N12" s="9" t="s">
        <v>21</v>
      </c>
      <c r="O12" s="9" t="s">
        <v>20</v>
      </c>
    </row>
    <row r="13" spans="1:16" x14ac:dyDescent="0.25">
      <c r="A13" s="2" t="s">
        <v>22</v>
      </c>
      <c r="C13" t="s">
        <v>45</v>
      </c>
      <c r="K13" s="3">
        <f t="shared" si="1"/>
        <v>13</v>
      </c>
      <c r="L13" s="9" t="s">
        <v>1</v>
      </c>
      <c r="M13" s="10" t="s">
        <v>23</v>
      </c>
      <c r="N13" s="9" t="s">
        <v>25</v>
      </c>
      <c r="O13" s="9" t="s">
        <v>24</v>
      </c>
    </row>
    <row r="14" spans="1:16" x14ac:dyDescent="0.25">
      <c r="C14" t="s">
        <v>43</v>
      </c>
      <c r="K14" s="3">
        <f t="shared" si="1"/>
        <v>14</v>
      </c>
      <c r="L14" s="3">
        <v>61</v>
      </c>
      <c r="M14" s="3">
        <v>0</v>
      </c>
      <c r="N14" s="5">
        <f>1/(1+EXP(-N$8-N$9*$L14-N$10*$N$4))</f>
        <v>1.4697997198269171E-2</v>
      </c>
      <c r="O14" s="5">
        <f>1/(1+EXP(-O$8-O$9*$L14-O$10*$N$4))</f>
        <v>0.18514651045922995</v>
      </c>
      <c r="P14" t="str">
        <f ca="1">_xlfn.FORMULATEXT(O14)</f>
        <v>=1/(1+EXP(-O$8-O$9*$L14-O$10*$N$4))</v>
      </c>
    </row>
    <row r="15" spans="1:16" x14ac:dyDescent="0.25">
      <c r="L15" s="3">
        <v>61.75</v>
      </c>
      <c r="M15" s="3">
        <v>0</v>
      </c>
      <c r="N15" s="5">
        <f t="shared" ref="N15:N46" si="2">1/(1+EXP(-N$8-N$9*$L15-N$10*N$4))</f>
        <v>2.5673504378427473E-2</v>
      </c>
      <c r="O15" s="5">
        <f t="shared" ref="O15:O46" si="3">1/(1+EXP(-O$8-O$9*$L15-O$10*$N$4))</f>
        <v>0.23226139635075471</v>
      </c>
    </row>
    <row r="16" spans="1:16" x14ac:dyDescent="0.25">
      <c r="L16" s="3">
        <v>62</v>
      </c>
      <c r="M16" s="3">
        <v>0</v>
      </c>
      <c r="N16" s="5">
        <f t="shared" si="2"/>
        <v>3.0869310921705837E-2</v>
      </c>
      <c r="O16" s="5">
        <f t="shared" si="3"/>
        <v>0.24970975350733898</v>
      </c>
    </row>
    <row r="17" spans="12:15" x14ac:dyDescent="0.25">
      <c r="L17" s="3">
        <v>62</v>
      </c>
      <c r="M17" s="3">
        <v>0</v>
      </c>
      <c r="N17" s="5">
        <f t="shared" si="2"/>
        <v>3.0869310921705837E-2</v>
      </c>
      <c r="O17" s="5">
        <f t="shared" si="3"/>
        <v>0.24970975350733898</v>
      </c>
    </row>
    <row r="18" spans="12:15" x14ac:dyDescent="0.25">
      <c r="L18" s="3">
        <v>62</v>
      </c>
      <c r="M18" s="3">
        <v>0</v>
      </c>
      <c r="N18" s="5">
        <f t="shared" si="2"/>
        <v>3.0869310921705837E-2</v>
      </c>
      <c r="O18" s="5">
        <f t="shared" si="3"/>
        <v>0.24970975350733898</v>
      </c>
    </row>
    <row r="19" spans="12:15" x14ac:dyDescent="0.25">
      <c r="L19" s="3">
        <v>62</v>
      </c>
      <c r="M19" s="3">
        <v>0</v>
      </c>
      <c r="N19" s="5">
        <f t="shared" si="2"/>
        <v>3.0869310921705837E-2</v>
      </c>
      <c r="O19" s="5">
        <f t="shared" si="3"/>
        <v>0.24970975350733898</v>
      </c>
    </row>
    <row r="20" spans="12:15" x14ac:dyDescent="0.25">
      <c r="L20" s="3">
        <v>62.75</v>
      </c>
      <c r="M20" s="3">
        <v>0</v>
      </c>
      <c r="N20" s="5">
        <f t="shared" si="2"/>
        <v>5.3267663227436014E-2</v>
      </c>
      <c r="O20" s="5">
        <f t="shared" si="3"/>
        <v>0.30706305918149029</v>
      </c>
    </row>
    <row r="21" spans="12:15" x14ac:dyDescent="0.25">
      <c r="L21" s="3">
        <v>63</v>
      </c>
      <c r="M21" s="3">
        <v>0</v>
      </c>
      <c r="N21" s="5">
        <f t="shared" si="2"/>
        <v>6.368296940233506E-2</v>
      </c>
      <c r="O21" s="5">
        <f t="shared" si="3"/>
        <v>0.32773199994517738</v>
      </c>
    </row>
    <row r="22" spans="12:15" x14ac:dyDescent="0.25">
      <c r="L22" s="3">
        <v>63</v>
      </c>
      <c r="M22" s="3">
        <v>0</v>
      </c>
      <c r="N22" s="5">
        <f t="shared" si="2"/>
        <v>6.368296940233506E-2</v>
      </c>
      <c r="O22" s="5">
        <f t="shared" si="3"/>
        <v>0.32773199994517738</v>
      </c>
    </row>
    <row r="23" spans="12:15" x14ac:dyDescent="0.25">
      <c r="L23" s="3">
        <v>63</v>
      </c>
      <c r="M23" s="3">
        <v>0</v>
      </c>
      <c r="N23" s="5">
        <f t="shared" si="2"/>
        <v>6.368296940233506E-2</v>
      </c>
      <c r="O23" s="5">
        <f t="shared" si="3"/>
        <v>0.32773199994517738</v>
      </c>
    </row>
    <row r="24" spans="12:15" x14ac:dyDescent="0.25">
      <c r="L24" s="3">
        <v>63</v>
      </c>
      <c r="M24" s="3">
        <v>0</v>
      </c>
      <c r="N24" s="5">
        <f t="shared" si="2"/>
        <v>6.368296940233506E-2</v>
      </c>
      <c r="O24" s="5">
        <f t="shared" si="3"/>
        <v>0.32773199994517738</v>
      </c>
    </row>
    <row r="25" spans="12:15" x14ac:dyDescent="0.25">
      <c r="L25" s="3">
        <v>64</v>
      </c>
      <c r="M25" s="3">
        <v>0</v>
      </c>
      <c r="N25" s="5">
        <f t="shared" si="2"/>
        <v>0.12681291361474203</v>
      </c>
      <c r="O25" s="5">
        <f t="shared" si="3"/>
        <v>0.4165965145139488</v>
      </c>
    </row>
    <row r="26" spans="12:15" x14ac:dyDescent="0.25">
      <c r="L26" s="3">
        <v>64</v>
      </c>
      <c r="M26" s="3">
        <v>0</v>
      </c>
      <c r="N26" s="5">
        <f t="shared" si="2"/>
        <v>0.12681291361474203</v>
      </c>
      <c r="O26" s="5">
        <f t="shared" si="3"/>
        <v>0.4165965145139488</v>
      </c>
    </row>
    <row r="27" spans="12:15" x14ac:dyDescent="0.25">
      <c r="L27" s="3">
        <v>65</v>
      </c>
      <c r="M27" s="3">
        <v>0</v>
      </c>
      <c r="N27" s="5">
        <f t="shared" si="2"/>
        <v>0.23670373376794401</v>
      </c>
      <c r="O27" s="5">
        <f t="shared" si="3"/>
        <v>0.51123289224634616</v>
      </c>
    </row>
    <row r="28" spans="12:15" x14ac:dyDescent="0.25">
      <c r="L28" s="3">
        <v>65</v>
      </c>
      <c r="M28" s="3">
        <v>0</v>
      </c>
      <c r="N28" s="5">
        <f t="shared" si="2"/>
        <v>0.23670373376794401</v>
      </c>
      <c r="O28" s="5">
        <f t="shared" si="3"/>
        <v>0.51123289224634616</v>
      </c>
    </row>
    <row r="29" spans="12:15" x14ac:dyDescent="0.25">
      <c r="L29" s="3">
        <v>65</v>
      </c>
      <c r="M29" s="3">
        <v>0</v>
      </c>
      <c r="N29" s="5">
        <f t="shared" si="2"/>
        <v>0.23670373376794401</v>
      </c>
      <c r="O29" s="5">
        <f t="shared" si="3"/>
        <v>0.51123289224634616</v>
      </c>
    </row>
    <row r="30" spans="12:15" x14ac:dyDescent="0.25">
      <c r="L30" s="3">
        <v>65</v>
      </c>
      <c r="M30" s="3">
        <v>0</v>
      </c>
      <c r="N30" s="5">
        <f t="shared" si="2"/>
        <v>0.23670373376794401</v>
      </c>
      <c r="O30" s="5">
        <f t="shared" si="3"/>
        <v>0.51123289224634616</v>
      </c>
    </row>
    <row r="31" spans="12:15" x14ac:dyDescent="0.25">
      <c r="L31" s="3">
        <v>65.5</v>
      </c>
      <c r="M31" s="3">
        <v>0</v>
      </c>
      <c r="N31" s="5">
        <f t="shared" si="2"/>
        <v>0.31183875035724701</v>
      </c>
      <c r="O31" s="5">
        <f t="shared" si="3"/>
        <v>0.55867568719922878</v>
      </c>
    </row>
    <row r="32" spans="12:15" x14ac:dyDescent="0.25">
      <c r="L32" s="3">
        <v>66</v>
      </c>
      <c r="M32" s="3">
        <v>1</v>
      </c>
      <c r="N32" s="5">
        <f t="shared" si="2"/>
        <v>0.39837586242871559</v>
      </c>
      <c r="O32" s="5">
        <f t="shared" si="3"/>
        <v>0.60507083889953306</v>
      </c>
    </row>
    <row r="33" spans="12:20" x14ac:dyDescent="0.25">
      <c r="L33" s="3">
        <v>66</v>
      </c>
      <c r="M33" s="3">
        <v>0</v>
      </c>
      <c r="N33" s="5">
        <f t="shared" si="2"/>
        <v>0.39837586242871559</v>
      </c>
      <c r="O33" s="5">
        <f t="shared" si="3"/>
        <v>0.60507083889953306</v>
      </c>
    </row>
    <row r="34" spans="12:20" x14ac:dyDescent="0.25">
      <c r="L34" s="3">
        <v>66</v>
      </c>
      <c r="M34" s="3">
        <v>0</v>
      </c>
      <c r="N34" s="5">
        <f t="shared" si="2"/>
        <v>0.39837586242871559</v>
      </c>
      <c r="O34" s="5">
        <f t="shared" si="3"/>
        <v>0.60507083889953306</v>
      </c>
    </row>
    <row r="35" spans="12:20" x14ac:dyDescent="0.25">
      <c r="L35" s="3">
        <v>66</v>
      </c>
      <c r="M35" s="3">
        <v>0</v>
      </c>
      <c r="N35" s="5">
        <f t="shared" si="2"/>
        <v>0.39837586242871559</v>
      </c>
      <c r="O35" s="5">
        <f t="shared" si="3"/>
        <v>0.60507083889953306</v>
      </c>
    </row>
    <row r="36" spans="12:20" x14ac:dyDescent="0.25">
      <c r="L36" s="3">
        <v>66</v>
      </c>
      <c r="M36" s="3">
        <v>1</v>
      </c>
      <c r="N36" s="5">
        <f t="shared" si="2"/>
        <v>0.39837586242871559</v>
      </c>
      <c r="O36" s="5">
        <f t="shared" si="3"/>
        <v>0.60507083889953306</v>
      </c>
    </row>
    <row r="37" spans="12:20" x14ac:dyDescent="0.25">
      <c r="L37" s="3">
        <v>66</v>
      </c>
      <c r="M37" s="3">
        <v>1</v>
      </c>
      <c r="N37" s="5">
        <f t="shared" si="2"/>
        <v>0.39837586242871559</v>
      </c>
      <c r="O37" s="5">
        <f t="shared" si="3"/>
        <v>0.60507083889953306</v>
      </c>
    </row>
    <row r="38" spans="12:20" x14ac:dyDescent="0.25">
      <c r="L38" s="3">
        <v>66</v>
      </c>
      <c r="M38" s="3">
        <v>1</v>
      </c>
      <c r="N38" s="5">
        <f t="shared" si="2"/>
        <v>0.39837586242871559</v>
      </c>
      <c r="O38" s="5">
        <f t="shared" si="3"/>
        <v>0.60507083889953306</v>
      </c>
    </row>
    <row r="39" spans="12:20" x14ac:dyDescent="0.25">
      <c r="L39" s="3">
        <v>66</v>
      </c>
      <c r="M39" s="3">
        <v>0</v>
      </c>
      <c r="N39" s="5">
        <f t="shared" si="2"/>
        <v>0.39837586242871559</v>
      </c>
      <c r="O39" s="5">
        <f t="shared" si="3"/>
        <v>0.60507083889953306</v>
      </c>
    </row>
    <row r="40" spans="12:20" x14ac:dyDescent="0.25">
      <c r="L40" s="3">
        <v>67</v>
      </c>
      <c r="M40" s="3">
        <v>1</v>
      </c>
      <c r="N40" s="5">
        <f t="shared" si="2"/>
        <v>0.58573534948369943</v>
      </c>
      <c r="O40" s="5">
        <f t="shared" si="3"/>
        <v>0.69175547018517081</v>
      </c>
    </row>
    <row r="41" spans="12:20" x14ac:dyDescent="0.25">
      <c r="L41" s="3">
        <v>67</v>
      </c>
      <c r="M41" s="3">
        <v>1</v>
      </c>
      <c r="N41" s="5">
        <f t="shared" si="2"/>
        <v>0.58573534948369943</v>
      </c>
      <c r="O41" s="5">
        <f t="shared" si="3"/>
        <v>0.69175547018517081</v>
      </c>
    </row>
    <row r="42" spans="12:20" x14ac:dyDescent="0.25">
      <c r="L42" s="3">
        <v>67</v>
      </c>
      <c r="M42" s="3">
        <v>0</v>
      </c>
      <c r="N42" s="5">
        <f t="shared" si="2"/>
        <v>0.58573534948369943</v>
      </c>
      <c r="O42" s="5">
        <f t="shared" si="3"/>
        <v>0.69175547018517081</v>
      </c>
    </row>
    <row r="43" spans="12:20" x14ac:dyDescent="0.25">
      <c r="L43" s="3">
        <v>67</v>
      </c>
      <c r="M43" s="3">
        <v>0</v>
      </c>
      <c r="N43" s="5">
        <f t="shared" si="2"/>
        <v>0.58573534948369943</v>
      </c>
      <c r="O43" s="5">
        <f t="shared" si="3"/>
        <v>0.69175547018517081</v>
      </c>
    </row>
    <row r="44" spans="12:20" x14ac:dyDescent="0.25">
      <c r="L44" s="3">
        <v>67</v>
      </c>
      <c r="M44" s="3">
        <v>1</v>
      </c>
      <c r="N44" s="5">
        <f t="shared" si="2"/>
        <v>0.58573534948369943</v>
      </c>
      <c r="O44" s="5">
        <f t="shared" si="3"/>
        <v>0.69175547018517081</v>
      </c>
    </row>
    <row r="45" spans="12:20" x14ac:dyDescent="0.25">
      <c r="L45" s="3">
        <v>67</v>
      </c>
      <c r="M45" s="3">
        <v>1</v>
      </c>
      <c r="N45" s="5">
        <f t="shared" si="2"/>
        <v>0.58573534948369943</v>
      </c>
      <c r="O45" s="5">
        <f t="shared" si="3"/>
        <v>0.69175547018517081</v>
      </c>
    </row>
    <row r="46" spans="12:20" x14ac:dyDescent="0.25">
      <c r="L46" s="3">
        <v>67</v>
      </c>
      <c r="M46" s="3">
        <v>0</v>
      </c>
      <c r="N46" s="5">
        <f t="shared" si="2"/>
        <v>0.58573534948369943</v>
      </c>
      <c r="O46" s="5">
        <f t="shared" si="3"/>
        <v>0.69175547018517081</v>
      </c>
    </row>
    <row r="47" spans="12:20" x14ac:dyDescent="0.25">
      <c r="L47" s="3">
        <v>68</v>
      </c>
      <c r="M47" s="3">
        <v>1</v>
      </c>
      <c r="N47" s="5">
        <f t="shared" ref="N47:N78" si="4">1/(1+EXP(-N$8-N$9*$L47-N$10*N$4))</f>
        <v>0.75118887496773457</v>
      </c>
      <c r="O47" s="5">
        <f t="shared" ref="O47:O78" si="5">1/(1+EXP(-O$8-O$9*$L47-O$10*$N$4))</f>
        <v>0.76674806260263384</v>
      </c>
    </row>
    <row r="48" spans="12:20" x14ac:dyDescent="0.25">
      <c r="L48" s="3">
        <v>68</v>
      </c>
      <c r="M48" s="3">
        <v>0</v>
      </c>
      <c r="N48" s="5">
        <f t="shared" si="4"/>
        <v>0.75118887496773457</v>
      </c>
      <c r="O48" s="5">
        <f t="shared" si="5"/>
        <v>0.76674806260263384</v>
      </c>
      <c r="T48" s="1"/>
    </row>
    <row r="49" spans="12:20" x14ac:dyDescent="0.25">
      <c r="L49" s="6">
        <v>68</v>
      </c>
      <c r="M49" s="6">
        <v>1</v>
      </c>
      <c r="N49" s="5">
        <f t="shared" si="4"/>
        <v>0.75118887496773457</v>
      </c>
      <c r="O49" s="5">
        <f t="shared" si="5"/>
        <v>0.76674806260263384</v>
      </c>
      <c r="R49" s="2"/>
      <c r="S49" s="2"/>
      <c r="T49" s="2"/>
    </row>
    <row r="50" spans="12:20" x14ac:dyDescent="0.25">
      <c r="L50" s="3">
        <v>68</v>
      </c>
      <c r="M50" s="3">
        <v>1</v>
      </c>
      <c r="N50" s="5">
        <f t="shared" si="4"/>
        <v>0.75118887496773457</v>
      </c>
      <c r="O50" s="5">
        <f t="shared" si="5"/>
        <v>0.76674806260263384</v>
      </c>
    </row>
    <row r="51" spans="12:20" x14ac:dyDescent="0.25">
      <c r="L51" s="3">
        <v>68</v>
      </c>
      <c r="M51" s="3">
        <v>0</v>
      </c>
      <c r="N51" s="5">
        <f t="shared" si="4"/>
        <v>0.75118887496773457</v>
      </c>
      <c r="O51" s="5">
        <f t="shared" si="5"/>
        <v>0.76674806260263384</v>
      </c>
    </row>
    <row r="52" spans="12:20" x14ac:dyDescent="0.25">
      <c r="L52" s="3">
        <v>68</v>
      </c>
      <c r="M52" s="3">
        <v>0</v>
      </c>
      <c r="N52" s="5">
        <f t="shared" si="4"/>
        <v>0.75118887496773457</v>
      </c>
      <c r="O52" s="5">
        <f t="shared" si="5"/>
        <v>0.76674806260263384</v>
      </c>
    </row>
    <row r="53" spans="12:20" x14ac:dyDescent="0.25">
      <c r="L53" s="3">
        <v>68</v>
      </c>
      <c r="M53" s="3">
        <v>0</v>
      </c>
      <c r="N53" s="5">
        <f t="shared" si="4"/>
        <v>0.75118887496773457</v>
      </c>
      <c r="O53" s="5">
        <f t="shared" si="5"/>
        <v>0.76674806260263384</v>
      </c>
      <c r="R53" s="2"/>
    </row>
    <row r="54" spans="12:20" x14ac:dyDescent="0.25">
      <c r="L54" s="3">
        <v>68</v>
      </c>
      <c r="M54" s="3">
        <v>0</v>
      </c>
      <c r="N54" s="5">
        <f t="shared" si="4"/>
        <v>0.75118887496773457</v>
      </c>
      <c r="O54" s="5">
        <f t="shared" si="5"/>
        <v>0.76674806260263384</v>
      </c>
    </row>
    <row r="55" spans="12:20" x14ac:dyDescent="0.25">
      <c r="L55" s="3">
        <v>68</v>
      </c>
      <c r="M55" s="3">
        <v>0</v>
      </c>
      <c r="N55" s="5">
        <f t="shared" si="4"/>
        <v>0.75118887496773457</v>
      </c>
      <c r="O55" s="5">
        <f t="shared" si="5"/>
        <v>0.76674806260263384</v>
      </c>
    </row>
    <row r="56" spans="12:20" x14ac:dyDescent="0.25">
      <c r="L56" s="3">
        <v>68</v>
      </c>
      <c r="M56" s="3">
        <v>1</v>
      </c>
      <c r="N56" s="5">
        <f t="shared" si="4"/>
        <v>0.75118887496773457</v>
      </c>
      <c r="O56" s="5">
        <f t="shared" si="5"/>
        <v>0.76674806260263384</v>
      </c>
    </row>
    <row r="57" spans="12:20" x14ac:dyDescent="0.25">
      <c r="L57" s="3">
        <v>69</v>
      </c>
      <c r="M57" s="3">
        <v>1</v>
      </c>
      <c r="N57" s="5">
        <f t="shared" si="4"/>
        <v>0.86571170948824816</v>
      </c>
      <c r="O57" s="5">
        <f t="shared" si="5"/>
        <v>0.82803139374477053</v>
      </c>
    </row>
    <row r="58" spans="12:20" x14ac:dyDescent="0.25">
      <c r="L58" s="3">
        <v>69</v>
      </c>
      <c r="M58" s="3">
        <v>1</v>
      </c>
      <c r="N58" s="5">
        <f t="shared" si="4"/>
        <v>0.86571170948824816</v>
      </c>
      <c r="O58" s="5">
        <f t="shared" si="5"/>
        <v>0.82803139374477053</v>
      </c>
    </row>
    <row r="59" spans="12:20" x14ac:dyDescent="0.25">
      <c r="L59" s="3">
        <v>69</v>
      </c>
      <c r="M59" s="3">
        <v>1</v>
      </c>
      <c r="N59" s="5">
        <f t="shared" si="4"/>
        <v>0.86571170948824816</v>
      </c>
      <c r="O59" s="5">
        <f t="shared" si="5"/>
        <v>0.82803139374477053</v>
      </c>
    </row>
    <row r="60" spans="12:20" x14ac:dyDescent="0.25">
      <c r="L60" s="3">
        <v>69</v>
      </c>
      <c r="M60" s="3">
        <v>0</v>
      </c>
      <c r="N60" s="5">
        <f t="shared" si="4"/>
        <v>0.86571170948824816</v>
      </c>
      <c r="O60" s="5">
        <f t="shared" si="5"/>
        <v>0.82803139374477053</v>
      </c>
    </row>
    <row r="61" spans="12:20" x14ac:dyDescent="0.25">
      <c r="L61" s="3">
        <v>69</v>
      </c>
      <c r="M61" s="3">
        <v>0</v>
      </c>
      <c r="N61" s="5">
        <f t="shared" si="4"/>
        <v>0.86571170948824816</v>
      </c>
      <c r="O61" s="5">
        <f t="shared" si="5"/>
        <v>0.82803139374477053</v>
      </c>
    </row>
    <row r="62" spans="12:20" x14ac:dyDescent="0.25">
      <c r="L62" s="3">
        <v>69</v>
      </c>
      <c r="M62" s="3">
        <v>1</v>
      </c>
      <c r="N62" s="5">
        <f t="shared" si="4"/>
        <v>0.86571170948824816</v>
      </c>
      <c r="O62" s="5">
        <f t="shared" si="5"/>
        <v>0.82803139374477053</v>
      </c>
    </row>
    <row r="63" spans="12:20" x14ac:dyDescent="0.25">
      <c r="L63" s="3">
        <v>69</v>
      </c>
      <c r="M63" s="3">
        <v>1</v>
      </c>
      <c r="N63" s="5">
        <f t="shared" si="4"/>
        <v>0.86571170948824816</v>
      </c>
      <c r="O63" s="5">
        <f t="shared" si="5"/>
        <v>0.82803139374477053</v>
      </c>
    </row>
    <row r="64" spans="12:20" x14ac:dyDescent="0.25">
      <c r="L64" s="3">
        <v>69</v>
      </c>
      <c r="M64" s="3">
        <v>1</v>
      </c>
      <c r="N64" s="5">
        <f t="shared" si="4"/>
        <v>0.86571170948824816</v>
      </c>
      <c r="O64" s="5">
        <f t="shared" si="5"/>
        <v>0.82803139374477053</v>
      </c>
    </row>
    <row r="65" spans="12:20" x14ac:dyDescent="0.25">
      <c r="L65" s="3">
        <v>69</v>
      </c>
      <c r="M65" s="3">
        <v>1</v>
      </c>
      <c r="N65" s="5">
        <f t="shared" si="4"/>
        <v>0.86571170948824816</v>
      </c>
      <c r="O65" s="5">
        <f t="shared" si="5"/>
        <v>0.82803139374477053</v>
      </c>
    </row>
    <row r="66" spans="12:20" x14ac:dyDescent="0.25">
      <c r="L66" s="3">
        <v>69</v>
      </c>
      <c r="M66" s="3">
        <v>0</v>
      </c>
      <c r="N66" s="5">
        <f t="shared" si="4"/>
        <v>0.86571170948824816</v>
      </c>
      <c r="O66" s="5">
        <f t="shared" si="5"/>
        <v>0.82803139374477053</v>
      </c>
    </row>
    <row r="67" spans="12:20" x14ac:dyDescent="0.25">
      <c r="L67" s="3">
        <v>69.5</v>
      </c>
      <c r="M67" s="3">
        <v>1</v>
      </c>
      <c r="N67" s="5">
        <f t="shared" si="4"/>
        <v>0.90403313548883091</v>
      </c>
      <c r="O67" s="5">
        <f t="shared" si="5"/>
        <v>0.85353363403884297</v>
      </c>
    </row>
    <row r="68" spans="12:20" x14ac:dyDescent="0.25">
      <c r="L68" s="3">
        <v>70</v>
      </c>
      <c r="M68" s="3">
        <v>1</v>
      </c>
      <c r="N68" s="5">
        <f t="shared" si="4"/>
        <v>0.93227440623904367</v>
      </c>
      <c r="O68" s="5">
        <f t="shared" si="5"/>
        <v>0.87582116002244537</v>
      </c>
      <c r="T68" s="1"/>
    </row>
    <row r="69" spans="12:20" x14ac:dyDescent="0.25">
      <c r="L69" s="3">
        <v>70</v>
      </c>
      <c r="M69" s="3">
        <v>1</v>
      </c>
      <c r="N69" s="5">
        <f t="shared" si="4"/>
        <v>0.93227440623904367</v>
      </c>
      <c r="O69" s="5">
        <f t="shared" si="5"/>
        <v>0.87582116002244537</v>
      </c>
    </row>
    <row r="70" spans="12:20" x14ac:dyDescent="0.25">
      <c r="L70" s="3">
        <v>70</v>
      </c>
      <c r="M70" s="3">
        <v>1</v>
      </c>
      <c r="N70" s="5">
        <f t="shared" si="4"/>
        <v>0.93227440623904367</v>
      </c>
      <c r="O70" s="5">
        <f t="shared" si="5"/>
        <v>0.87582116002244537</v>
      </c>
    </row>
    <row r="71" spans="12:20" x14ac:dyDescent="0.25">
      <c r="L71" s="3">
        <v>70</v>
      </c>
      <c r="M71" s="3">
        <v>1</v>
      </c>
      <c r="N71" s="5">
        <f t="shared" si="4"/>
        <v>0.93227440623904367</v>
      </c>
      <c r="O71" s="5">
        <f t="shared" si="5"/>
        <v>0.87582116002244537</v>
      </c>
    </row>
    <row r="72" spans="12:20" x14ac:dyDescent="0.25">
      <c r="L72" s="3">
        <v>70</v>
      </c>
      <c r="M72" s="3">
        <v>0</v>
      </c>
      <c r="N72" s="5">
        <f t="shared" si="4"/>
        <v>0.93227440623904367</v>
      </c>
      <c r="O72" s="5">
        <f t="shared" si="5"/>
        <v>0.87582116002244537</v>
      </c>
    </row>
    <row r="73" spans="12:20" x14ac:dyDescent="0.25">
      <c r="L73" s="3">
        <v>70</v>
      </c>
      <c r="M73" s="3">
        <v>1</v>
      </c>
      <c r="N73" s="5">
        <f t="shared" si="4"/>
        <v>0.93227440623904367</v>
      </c>
      <c r="O73" s="5">
        <f t="shared" si="5"/>
        <v>0.87582116002244537</v>
      </c>
    </row>
    <row r="74" spans="12:20" x14ac:dyDescent="0.25">
      <c r="L74" s="3">
        <v>71</v>
      </c>
      <c r="M74" s="3">
        <v>1</v>
      </c>
      <c r="N74" s="5">
        <f t="shared" si="4"/>
        <v>0.96709789356352849</v>
      </c>
      <c r="O74" s="5">
        <f t="shared" si="5"/>
        <v>0.91174573514739932</v>
      </c>
    </row>
    <row r="75" spans="12:20" x14ac:dyDescent="0.25">
      <c r="L75" s="3">
        <v>71</v>
      </c>
      <c r="M75" s="3">
        <v>1</v>
      </c>
      <c r="N75" s="5">
        <f t="shared" si="4"/>
        <v>0.96709789356352849</v>
      </c>
      <c r="O75" s="5">
        <f t="shared" si="5"/>
        <v>0.91174573514739932</v>
      </c>
    </row>
    <row r="76" spans="12:20" x14ac:dyDescent="0.25">
      <c r="L76" s="3">
        <v>71</v>
      </c>
      <c r="M76" s="3">
        <v>1</v>
      </c>
      <c r="N76" s="5">
        <f t="shared" si="4"/>
        <v>0.96709789356352849</v>
      </c>
      <c r="O76" s="5">
        <f t="shared" si="5"/>
        <v>0.91174573514739932</v>
      </c>
    </row>
    <row r="77" spans="12:20" x14ac:dyDescent="0.25">
      <c r="L77" s="3">
        <v>71</v>
      </c>
      <c r="M77" s="3">
        <v>1</v>
      </c>
      <c r="N77" s="5">
        <f t="shared" si="4"/>
        <v>0.96709789356352849</v>
      </c>
      <c r="O77" s="5">
        <f t="shared" si="5"/>
        <v>0.91174573514739932</v>
      </c>
    </row>
    <row r="78" spans="12:20" x14ac:dyDescent="0.25">
      <c r="L78" s="3">
        <v>71</v>
      </c>
      <c r="M78" s="3">
        <v>1</v>
      </c>
      <c r="N78" s="5">
        <f t="shared" si="4"/>
        <v>0.96709789356352849</v>
      </c>
      <c r="O78" s="5">
        <f t="shared" si="5"/>
        <v>0.91174573514739932</v>
      </c>
    </row>
    <row r="79" spans="12:20" x14ac:dyDescent="0.25">
      <c r="L79" s="3">
        <v>71</v>
      </c>
      <c r="M79" s="3">
        <v>1</v>
      </c>
      <c r="N79" s="5">
        <f t="shared" ref="N79:N105" si="6">1/(1+EXP(-N$8-N$9*$L79-N$10*N$4))</f>
        <v>0.96709789356352849</v>
      </c>
      <c r="O79" s="5">
        <f t="shared" ref="O79:O105" si="7">1/(1+EXP(-O$8-O$9*$L79-O$10*$N$4))</f>
        <v>0.91174573514739932</v>
      </c>
    </row>
    <row r="80" spans="12:20" x14ac:dyDescent="0.25">
      <c r="L80" s="3">
        <v>71.5</v>
      </c>
      <c r="M80" s="3">
        <v>1</v>
      </c>
      <c r="N80" s="5">
        <f t="shared" si="6"/>
        <v>0.97724745834250637</v>
      </c>
      <c r="O80" s="5">
        <f t="shared" si="7"/>
        <v>0.92594378993332627</v>
      </c>
    </row>
    <row r="81" spans="12:15" x14ac:dyDescent="0.25">
      <c r="L81" s="3">
        <v>72</v>
      </c>
      <c r="M81" s="3">
        <v>1</v>
      </c>
      <c r="N81" s="5">
        <f t="shared" si="6"/>
        <v>0.9843168821684164</v>
      </c>
      <c r="O81" s="5">
        <f t="shared" si="7"/>
        <v>0.93801300045875491</v>
      </c>
    </row>
    <row r="82" spans="12:15" x14ac:dyDescent="0.25">
      <c r="L82" s="3">
        <v>72</v>
      </c>
      <c r="M82" s="3">
        <v>1</v>
      </c>
      <c r="N82" s="5">
        <f t="shared" si="6"/>
        <v>0.9843168821684164</v>
      </c>
      <c r="O82" s="5">
        <f t="shared" si="7"/>
        <v>0.93801300045875491</v>
      </c>
    </row>
    <row r="83" spans="12:15" x14ac:dyDescent="0.25">
      <c r="L83" s="3">
        <v>72</v>
      </c>
      <c r="M83" s="3">
        <v>1</v>
      </c>
      <c r="N83" s="5">
        <f t="shared" si="6"/>
        <v>0.9843168821684164</v>
      </c>
      <c r="O83" s="5">
        <f t="shared" si="7"/>
        <v>0.93801300045875491</v>
      </c>
    </row>
    <row r="84" spans="12:15" x14ac:dyDescent="0.25">
      <c r="L84" s="3">
        <v>72</v>
      </c>
      <c r="M84" s="3">
        <v>1</v>
      </c>
      <c r="N84" s="5">
        <f t="shared" si="6"/>
        <v>0.9843168821684164</v>
      </c>
      <c r="O84" s="5">
        <f t="shared" si="7"/>
        <v>0.93801300045875491</v>
      </c>
    </row>
    <row r="85" spans="12:15" x14ac:dyDescent="0.25">
      <c r="L85" s="3">
        <v>72</v>
      </c>
      <c r="M85" s="3">
        <v>1</v>
      </c>
      <c r="N85" s="5">
        <f t="shared" si="6"/>
        <v>0.9843168821684164</v>
      </c>
      <c r="O85" s="5">
        <f t="shared" si="7"/>
        <v>0.93801300045875491</v>
      </c>
    </row>
    <row r="86" spans="12:15" x14ac:dyDescent="0.25">
      <c r="L86" s="3">
        <v>72</v>
      </c>
      <c r="M86" s="3">
        <v>1</v>
      </c>
      <c r="N86" s="5">
        <f t="shared" si="6"/>
        <v>0.9843168821684164</v>
      </c>
      <c r="O86" s="5">
        <f t="shared" si="7"/>
        <v>0.93801300045875491</v>
      </c>
    </row>
    <row r="87" spans="12:15" x14ac:dyDescent="0.25">
      <c r="L87" s="3">
        <v>72</v>
      </c>
      <c r="M87" s="3">
        <v>1</v>
      </c>
      <c r="N87" s="5">
        <f t="shared" si="6"/>
        <v>0.9843168821684164</v>
      </c>
      <c r="O87" s="5">
        <f t="shared" si="7"/>
        <v>0.93801300045875491</v>
      </c>
    </row>
    <row r="88" spans="12:15" x14ac:dyDescent="0.25">
      <c r="L88" s="3">
        <v>72</v>
      </c>
      <c r="M88" s="3">
        <v>1</v>
      </c>
      <c r="N88" s="5">
        <f t="shared" si="6"/>
        <v>0.9843168821684164</v>
      </c>
      <c r="O88" s="5">
        <f t="shared" si="7"/>
        <v>0.93801300045875491</v>
      </c>
    </row>
    <row r="89" spans="12:15" x14ac:dyDescent="0.25">
      <c r="L89" s="3">
        <v>73</v>
      </c>
      <c r="M89" s="3">
        <v>1</v>
      </c>
      <c r="N89" s="5">
        <f t="shared" si="6"/>
        <v>0.99259349869026725</v>
      </c>
      <c r="O89" s="5">
        <f t="shared" si="7"/>
        <v>0.95683244538477397</v>
      </c>
    </row>
    <row r="90" spans="12:15" x14ac:dyDescent="0.25">
      <c r="L90" s="3">
        <v>73</v>
      </c>
      <c r="M90" s="3">
        <v>1</v>
      </c>
      <c r="N90" s="5">
        <f t="shared" si="6"/>
        <v>0.99259349869026725</v>
      </c>
      <c r="O90" s="5">
        <f t="shared" si="7"/>
        <v>0.95683244538477397</v>
      </c>
    </row>
    <row r="91" spans="12:15" x14ac:dyDescent="0.25">
      <c r="L91" s="3">
        <v>73</v>
      </c>
      <c r="M91" s="3">
        <v>1</v>
      </c>
      <c r="N91" s="5">
        <f t="shared" si="6"/>
        <v>0.99259349869026725</v>
      </c>
      <c r="O91" s="5">
        <f t="shared" si="7"/>
        <v>0.95683244538477397</v>
      </c>
    </row>
    <row r="92" spans="12:15" x14ac:dyDescent="0.25">
      <c r="L92" s="3">
        <v>73</v>
      </c>
      <c r="M92" s="3">
        <v>1</v>
      </c>
      <c r="N92" s="5">
        <f t="shared" si="6"/>
        <v>0.99259349869026725</v>
      </c>
      <c r="O92" s="5">
        <f t="shared" si="7"/>
        <v>0.95683244538477397</v>
      </c>
    </row>
    <row r="93" spans="12:15" x14ac:dyDescent="0.25">
      <c r="L93" s="3">
        <v>73</v>
      </c>
      <c r="M93" s="3">
        <v>1</v>
      </c>
      <c r="N93" s="5">
        <f t="shared" si="6"/>
        <v>0.99259349869026725</v>
      </c>
      <c r="O93" s="5">
        <f t="shared" si="7"/>
        <v>0.95683244538477397</v>
      </c>
    </row>
    <row r="94" spans="12:15" x14ac:dyDescent="0.25">
      <c r="L94" s="3">
        <v>73</v>
      </c>
      <c r="M94" s="3">
        <v>1</v>
      </c>
      <c r="N94" s="5">
        <f t="shared" si="6"/>
        <v>0.99259349869026725</v>
      </c>
      <c r="O94" s="5">
        <f t="shared" si="7"/>
        <v>0.95683244538477397</v>
      </c>
    </row>
    <row r="95" spans="12:15" x14ac:dyDescent="0.25">
      <c r="L95" s="3">
        <v>73</v>
      </c>
      <c r="M95" s="3">
        <v>1</v>
      </c>
      <c r="N95" s="5">
        <f t="shared" si="6"/>
        <v>0.99259349869026725</v>
      </c>
      <c r="O95" s="5">
        <f t="shared" si="7"/>
        <v>0.95683244538477397</v>
      </c>
    </row>
    <row r="96" spans="12:15" x14ac:dyDescent="0.25">
      <c r="L96" s="3">
        <v>73.5</v>
      </c>
      <c r="M96" s="3">
        <v>1</v>
      </c>
      <c r="N96" s="5">
        <f t="shared" si="6"/>
        <v>0.99491955507588747</v>
      </c>
      <c r="O96" s="5">
        <f t="shared" si="7"/>
        <v>0.96406299621254454</v>
      </c>
    </row>
    <row r="97" spans="12:15" x14ac:dyDescent="0.25">
      <c r="L97" s="3">
        <v>73.5</v>
      </c>
      <c r="M97" s="3">
        <v>1</v>
      </c>
      <c r="N97" s="5">
        <f t="shared" si="6"/>
        <v>0.99491955507588747</v>
      </c>
      <c r="O97" s="5">
        <f t="shared" si="7"/>
        <v>0.96406299621254454</v>
      </c>
    </row>
    <row r="98" spans="12:15" x14ac:dyDescent="0.25">
      <c r="L98" s="3">
        <v>74</v>
      </c>
      <c r="M98" s="3">
        <v>1</v>
      </c>
      <c r="N98" s="5">
        <f t="shared" si="6"/>
        <v>0.99651766230271477</v>
      </c>
      <c r="O98" s="5">
        <f t="shared" si="7"/>
        <v>0.97012025263716883</v>
      </c>
    </row>
    <row r="99" spans="12:15" x14ac:dyDescent="0.25">
      <c r="L99" s="3">
        <v>74</v>
      </c>
      <c r="M99" s="3">
        <v>1</v>
      </c>
      <c r="N99" s="5">
        <f t="shared" si="6"/>
        <v>0.99651766230271477</v>
      </c>
      <c r="O99" s="5">
        <f t="shared" si="7"/>
        <v>0.97012025263716883</v>
      </c>
    </row>
    <row r="100" spans="12:15" x14ac:dyDescent="0.25">
      <c r="L100" s="3">
        <v>74</v>
      </c>
      <c r="M100" s="3">
        <v>1</v>
      </c>
      <c r="N100" s="5">
        <f t="shared" si="6"/>
        <v>0.99651766230271477</v>
      </c>
      <c r="O100" s="5">
        <f t="shared" si="7"/>
        <v>0.97012025263716883</v>
      </c>
    </row>
    <row r="101" spans="12:15" x14ac:dyDescent="0.25">
      <c r="L101" s="3">
        <v>74</v>
      </c>
      <c r="M101" s="3">
        <v>1</v>
      </c>
      <c r="N101" s="5">
        <f t="shared" si="6"/>
        <v>0.99651766230271477</v>
      </c>
      <c r="O101" s="5">
        <f t="shared" si="7"/>
        <v>0.97012025263716883</v>
      </c>
    </row>
    <row r="102" spans="12:15" x14ac:dyDescent="0.25">
      <c r="L102" s="3">
        <v>74</v>
      </c>
      <c r="M102" s="3">
        <v>1</v>
      </c>
      <c r="N102" s="5">
        <f t="shared" si="6"/>
        <v>0.99651766230271477</v>
      </c>
      <c r="O102" s="5">
        <f t="shared" si="7"/>
        <v>0.97012025263716883</v>
      </c>
    </row>
    <row r="103" spans="12:15" x14ac:dyDescent="0.25">
      <c r="L103" s="3">
        <v>75</v>
      </c>
      <c r="M103" s="3">
        <v>1</v>
      </c>
      <c r="N103" s="5">
        <f t="shared" si="6"/>
        <v>0.99836612087279886</v>
      </c>
      <c r="O103" s="5">
        <f t="shared" si="7"/>
        <v>0.97940585147286741</v>
      </c>
    </row>
    <row r="104" spans="12:15" x14ac:dyDescent="0.25">
      <c r="L104" s="3">
        <v>75</v>
      </c>
      <c r="M104" s="3">
        <v>1</v>
      </c>
      <c r="N104" s="5">
        <f t="shared" si="6"/>
        <v>0.99836612087279886</v>
      </c>
      <c r="O104" s="5">
        <f t="shared" si="7"/>
        <v>0.97940585147286741</v>
      </c>
    </row>
    <row r="105" spans="12:15" x14ac:dyDescent="0.25">
      <c r="L105" s="3">
        <v>75</v>
      </c>
      <c r="M105" s="3">
        <v>1</v>
      </c>
      <c r="N105" s="5">
        <f t="shared" si="6"/>
        <v>0.99836612087279886</v>
      </c>
      <c r="O105" s="5">
        <f t="shared" si="7"/>
        <v>0.97940585147286741</v>
      </c>
    </row>
  </sheetData>
  <hyperlinks>
    <hyperlink ref="C6" r:id="rId1"/>
    <hyperlink ref="C7" r:id="rId2"/>
  </hyperlinks>
  <pageMargins left="0.7" right="0.7" top="0.75" bottom="0.75" header="0.3" footer="0.3"/>
  <pageSetup orientation="portrait" horizontalDpi="1200" verticalDpi="1200" r:id="rId3"/>
  <headerFooter>
    <oddHeader>&amp;L8/29/2016&amp;CLogistic Regression Comparison
MLE versus OLS1&amp;RV0B</oddHeader>
    <oddFooter>&amp;L&amp;F&amp;C                                       &amp;A&amp;RPage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1Y1X-Ht</vt:lpstr>
      <vt:lpstr>1Y1X-Wt</vt:lpstr>
      <vt:lpstr>1Y2X-HtWt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Logistic Regression: Compare MLE with OLS1</dc:title>
  <dc:creator>Milo Schield</dc:creator>
  <cp:lastModifiedBy>Milo Schield</cp:lastModifiedBy>
  <cp:lastPrinted>2016-08-29T09:44:32Z</cp:lastPrinted>
  <dcterms:created xsi:type="dcterms:W3CDTF">2016-08-17T00:43:49Z</dcterms:created>
  <dcterms:modified xsi:type="dcterms:W3CDTF">2016-08-29T09:47:14Z</dcterms:modified>
</cp:coreProperties>
</file>