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Copy\2017-Q2\"/>
    </mc:Choice>
  </mc:AlternateContent>
  <bookViews>
    <workbookView xWindow="0" yWindow="0" windowWidth="10140" windowHeight="9435"/>
  </bookViews>
  <sheets>
    <sheet name="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F10" i="1" s="1"/>
  <c r="D10" i="1"/>
  <c r="G10" i="1" s="1"/>
  <c r="H10" i="1" s="1"/>
  <c r="C9" i="1"/>
  <c r="D9" i="1"/>
  <c r="G9" i="1" s="1"/>
  <c r="H9" i="1" s="1"/>
  <c r="E10" i="1" l="1"/>
  <c r="E9" i="1"/>
  <c r="F9" i="1"/>
  <c r="H25" i="1"/>
  <c r="H26" i="1"/>
  <c r="H27" i="1"/>
  <c r="E25" i="1"/>
  <c r="F25" i="1"/>
  <c r="E26" i="1"/>
  <c r="F26" i="1"/>
  <c r="E27" i="1"/>
  <c r="F27" i="1"/>
  <c r="C25" i="1"/>
  <c r="C26" i="1"/>
  <c r="C27" i="1"/>
  <c r="D27" i="1"/>
  <c r="G27" i="1" s="1"/>
  <c r="D26" i="1"/>
  <c r="G26" i="1" s="1"/>
  <c r="D25" i="1"/>
  <c r="G25" i="1" s="1"/>
  <c r="H23" i="1"/>
  <c r="H24" i="1"/>
  <c r="E23" i="1"/>
  <c r="F23" i="1"/>
  <c r="E24" i="1"/>
  <c r="F24" i="1"/>
  <c r="C23" i="1"/>
  <c r="C24" i="1"/>
  <c r="D24" i="1"/>
  <c r="G24" i="1" s="1"/>
  <c r="D23" i="1"/>
  <c r="G23" i="1" s="1"/>
  <c r="D19" i="1"/>
  <c r="F19" i="1" s="1"/>
  <c r="D20" i="1"/>
  <c r="G20" i="1" s="1"/>
  <c r="H20" i="1" s="1"/>
  <c r="D21" i="1"/>
  <c r="D22" i="1"/>
  <c r="G22" i="1" s="1"/>
  <c r="H22" i="1" s="1"/>
  <c r="D18" i="1"/>
  <c r="C19" i="1"/>
  <c r="C20" i="1"/>
  <c r="C21" i="1"/>
  <c r="C22" i="1"/>
  <c r="C18" i="1"/>
  <c r="G21" i="1"/>
  <c r="G18" i="1"/>
  <c r="H5" i="1"/>
  <c r="H6" i="1"/>
  <c r="H7" i="1"/>
  <c r="H8" i="1"/>
  <c r="H4" i="1"/>
  <c r="G5" i="1"/>
  <c r="G6" i="1"/>
  <c r="G7" i="1"/>
  <c r="G8" i="1"/>
  <c r="G4" i="1"/>
  <c r="F5" i="1"/>
  <c r="F6" i="1"/>
  <c r="F7" i="1"/>
  <c r="F8" i="1"/>
  <c r="F4" i="1"/>
  <c r="E5" i="1"/>
  <c r="E6" i="1"/>
  <c r="E7" i="1"/>
  <c r="E8" i="1"/>
  <c r="E4" i="1"/>
  <c r="D5" i="1"/>
  <c r="D6" i="1"/>
  <c r="D7" i="1"/>
  <c r="D8" i="1"/>
  <c r="D4" i="1"/>
  <c r="C5" i="1"/>
  <c r="C6" i="1"/>
  <c r="C7" i="1"/>
  <c r="C8" i="1"/>
  <c r="C4" i="1"/>
  <c r="G19" i="1" l="1"/>
  <c r="H19" i="1" s="1"/>
  <c r="F21" i="1"/>
  <c r="F22" i="1"/>
  <c r="F20" i="1"/>
  <c r="F18" i="1"/>
  <c r="H21" i="1"/>
  <c r="E20" i="1"/>
  <c r="H18" i="1"/>
  <c r="E19" i="1"/>
  <c r="E18" i="1"/>
  <c r="E22" i="1"/>
  <c r="E21" i="1"/>
</calcChain>
</file>

<file path=xl/sharedStrings.xml><?xml version="1.0" encoding="utf-8"?>
<sst xmlns="http://schemas.openxmlformats.org/spreadsheetml/2006/main" count="18" uniqueCount="10">
  <si>
    <t>N</t>
  </si>
  <si>
    <t>P</t>
  </si>
  <si>
    <t>Expect</t>
  </si>
  <si>
    <t>StdDev</t>
  </si>
  <si>
    <t>Lower</t>
  </si>
  <si>
    <t>Upper</t>
  </si>
  <si>
    <t>ME</t>
  </si>
  <si>
    <t>ME/Expect</t>
  </si>
  <si>
    <t>Predict K: Number of success in N tries</t>
  </si>
  <si>
    <t>Predict K/N: Fraction of success in N 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</si>
</sst>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95%</a:t>
            </a:r>
            <a:r>
              <a:rPr lang="en-US" b="1" baseline="0"/>
              <a:t> P</a:t>
            </a:r>
            <a:r>
              <a:rPr lang="en-US" b="1"/>
              <a:t>rediction Interval vs Sample Size</a:t>
            </a:r>
            <a:br>
              <a:rPr lang="en-US" b="1"/>
            </a:br>
            <a:r>
              <a:rPr lang="en-US" sz="1200"/>
              <a:t>Binomial</a:t>
            </a:r>
            <a:r>
              <a:rPr lang="en-US" sz="1200" baseline="0"/>
              <a:t> Distribution: P=0.5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P!$C$17</c:f>
              <c:strCache>
                <c:ptCount val="1"/>
                <c:pt idx="0">
                  <c:v>Expect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P!$B$18:$B$27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  <c:pt idx="9">
                  <c:v>2560</c:v>
                </c:pt>
              </c:numCache>
            </c:numRef>
          </c:xVal>
          <c:yVal>
            <c:numRef>
              <c:f>P!$C$18:$C$27</c:f>
              <c:numCache>
                <c:formatCode>General</c:formatCode>
                <c:ptCount val="1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P!$E$17</c:f>
              <c:strCache>
                <c:ptCount val="1"/>
                <c:pt idx="0">
                  <c:v>Lower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P!$B$18:$B$27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  <c:pt idx="9">
                  <c:v>2560</c:v>
                </c:pt>
              </c:numCache>
            </c:numRef>
          </c:xVal>
          <c:yVal>
            <c:numRef>
              <c:f>P!$E$18:$E$27</c:f>
              <c:numCache>
                <c:formatCode>0.0</c:formatCode>
                <c:ptCount val="10"/>
                <c:pt idx="0">
                  <c:v>5.2786404500042072E-2</c:v>
                </c:pt>
                <c:pt idx="1">
                  <c:v>0.18377223398316206</c:v>
                </c:pt>
                <c:pt idx="2">
                  <c:v>0.27639320225002106</c:v>
                </c:pt>
                <c:pt idx="3">
                  <c:v>0.341886116991581</c:v>
                </c:pt>
                <c:pt idx="4">
                  <c:v>0.38819660112501053</c:v>
                </c:pt>
                <c:pt idx="5" formatCode="0.00">
                  <c:v>0.4209430584957905</c:v>
                </c:pt>
                <c:pt idx="6" formatCode="0.00">
                  <c:v>0.44409830056250527</c:v>
                </c:pt>
                <c:pt idx="7" formatCode="0.00">
                  <c:v>0.46047152924789525</c:v>
                </c:pt>
                <c:pt idx="8" formatCode="0.00">
                  <c:v>0.47204915028125261</c:v>
                </c:pt>
                <c:pt idx="9" formatCode="0.00">
                  <c:v>0.48023576462394763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P!$F$17</c:f>
              <c:strCache>
                <c:ptCount val="1"/>
                <c:pt idx="0">
                  <c:v>Upper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P!$B$18:$B$27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  <c:pt idx="9">
                  <c:v>2560</c:v>
                </c:pt>
              </c:numCache>
            </c:numRef>
          </c:xVal>
          <c:yVal>
            <c:numRef>
              <c:f>P!$F$18:$F$27</c:f>
              <c:numCache>
                <c:formatCode>0.0</c:formatCode>
                <c:ptCount val="10"/>
                <c:pt idx="0">
                  <c:v>0.94721359549995787</c:v>
                </c:pt>
                <c:pt idx="1">
                  <c:v>0.816227766016838</c:v>
                </c:pt>
                <c:pt idx="2">
                  <c:v>0.72360679774997894</c:v>
                </c:pt>
                <c:pt idx="3">
                  <c:v>0.658113883008419</c:v>
                </c:pt>
                <c:pt idx="4">
                  <c:v>0.61180339887498947</c:v>
                </c:pt>
                <c:pt idx="5" formatCode="0.00">
                  <c:v>0.5790569415042095</c:v>
                </c:pt>
                <c:pt idx="6" formatCode="0.00">
                  <c:v>0.55590169943749479</c:v>
                </c:pt>
                <c:pt idx="7" formatCode="0.00">
                  <c:v>0.53952847075210475</c:v>
                </c:pt>
                <c:pt idx="8" formatCode="0.00">
                  <c:v>0.52795084971874739</c:v>
                </c:pt>
                <c:pt idx="9" formatCode="0.00">
                  <c:v>0.51976423537605232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138944"/>
        <c:axId val="239139728"/>
      </c:scatterChart>
      <c:valAx>
        <c:axId val="239138944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Sample</a:t>
                </a:r>
                <a:r>
                  <a:rPr lang="en-US" sz="1100" b="1" baseline="0">
                    <a:solidFill>
                      <a:schemeClr val="tx1"/>
                    </a:solidFill>
                  </a:rPr>
                  <a:t> Size</a:t>
                </a:r>
                <a:endParaRPr lang="en-US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139728"/>
        <c:crosses val="autoZero"/>
        <c:crossBetween val="midCat"/>
      </c:valAx>
      <c:valAx>
        <c:axId val="23913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138944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95%</a:t>
            </a:r>
            <a:r>
              <a:rPr lang="en-US" b="1" baseline="0"/>
              <a:t> P</a:t>
            </a:r>
            <a:r>
              <a:rPr lang="en-US" b="1"/>
              <a:t>rediction Interval for P</a:t>
            </a:r>
            <a:br>
              <a:rPr lang="en-US" b="1"/>
            </a:br>
            <a:r>
              <a:rPr lang="en-US" sz="1200"/>
              <a:t>Binomial</a:t>
            </a:r>
            <a:r>
              <a:rPr lang="en-US" sz="1200" baseline="0"/>
              <a:t> Distribution: P=0.5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P!$C$17</c:f>
              <c:strCache>
                <c:ptCount val="1"/>
                <c:pt idx="0">
                  <c:v>Expect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P!$B$18:$B$27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  <c:pt idx="9">
                  <c:v>2560</c:v>
                </c:pt>
              </c:numCache>
            </c:numRef>
          </c:xVal>
          <c:yVal>
            <c:numRef>
              <c:f>P!$C$18:$C$27</c:f>
              <c:numCache>
                <c:formatCode>General</c:formatCode>
                <c:ptCount val="1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P!$E$17</c:f>
              <c:strCache>
                <c:ptCount val="1"/>
                <c:pt idx="0">
                  <c:v>Lower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P!$B$18:$B$27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  <c:pt idx="9">
                  <c:v>2560</c:v>
                </c:pt>
              </c:numCache>
            </c:numRef>
          </c:xVal>
          <c:yVal>
            <c:numRef>
              <c:f>P!$E$18:$E$27</c:f>
              <c:numCache>
                <c:formatCode>0.0</c:formatCode>
                <c:ptCount val="10"/>
                <c:pt idx="0">
                  <c:v>5.2786404500042072E-2</c:v>
                </c:pt>
                <c:pt idx="1">
                  <c:v>0.18377223398316206</c:v>
                </c:pt>
                <c:pt idx="2">
                  <c:v>0.27639320225002106</c:v>
                </c:pt>
                <c:pt idx="3">
                  <c:v>0.341886116991581</c:v>
                </c:pt>
                <c:pt idx="4">
                  <c:v>0.38819660112501053</c:v>
                </c:pt>
                <c:pt idx="5" formatCode="0.00">
                  <c:v>0.4209430584957905</c:v>
                </c:pt>
                <c:pt idx="6" formatCode="0.00">
                  <c:v>0.44409830056250527</c:v>
                </c:pt>
                <c:pt idx="7" formatCode="0.00">
                  <c:v>0.46047152924789525</c:v>
                </c:pt>
                <c:pt idx="8" formatCode="0.00">
                  <c:v>0.47204915028125261</c:v>
                </c:pt>
                <c:pt idx="9" formatCode="0.00">
                  <c:v>0.48023576462394763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P!$F$17</c:f>
              <c:strCache>
                <c:ptCount val="1"/>
                <c:pt idx="0">
                  <c:v>Upper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P!$B$18:$B$27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  <c:pt idx="9">
                  <c:v>2560</c:v>
                </c:pt>
              </c:numCache>
            </c:numRef>
          </c:xVal>
          <c:yVal>
            <c:numRef>
              <c:f>P!$F$18:$F$27</c:f>
              <c:numCache>
                <c:formatCode>0.0</c:formatCode>
                <c:ptCount val="10"/>
                <c:pt idx="0">
                  <c:v>0.94721359549995787</c:v>
                </c:pt>
                <c:pt idx="1">
                  <c:v>0.816227766016838</c:v>
                </c:pt>
                <c:pt idx="2">
                  <c:v>0.72360679774997894</c:v>
                </c:pt>
                <c:pt idx="3">
                  <c:v>0.658113883008419</c:v>
                </c:pt>
                <c:pt idx="4">
                  <c:v>0.61180339887498947</c:v>
                </c:pt>
                <c:pt idx="5" formatCode="0.00">
                  <c:v>0.5790569415042095</c:v>
                </c:pt>
                <c:pt idx="6" formatCode="0.00">
                  <c:v>0.55590169943749479</c:v>
                </c:pt>
                <c:pt idx="7" formatCode="0.00">
                  <c:v>0.53952847075210475</c:v>
                </c:pt>
                <c:pt idx="8" formatCode="0.00">
                  <c:v>0.52795084971874739</c:v>
                </c:pt>
                <c:pt idx="9" formatCode="0.00">
                  <c:v>0.51976423537605232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743032"/>
        <c:axId val="118743424"/>
      </c:scatterChart>
      <c:valAx>
        <c:axId val="118743032"/>
        <c:scaling>
          <c:orientation val="minMax"/>
          <c:max val="3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Sample</a:t>
                </a:r>
                <a:r>
                  <a:rPr lang="en-US" sz="1100" b="1" baseline="0">
                    <a:solidFill>
                      <a:schemeClr val="tx1"/>
                    </a:solidFill>
                  </a:rPr>
                  <a:t> Size</a:t>
                </a:r>
                <a:endParaRPr lang="en-US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43424"/>
        <c:crosses val="autoZero"/>
        <c:crossBetween val="midCat"/>
      </c:valAx>
      <c:valAx>
        <c:axId val="11874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43032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95%</a:t>
            </a:r>
            <a:r>
              <a:rPr lang="en-US" b="1" baseline="0"/>
              <a:t> P</a:t>
            </a:r>
            <a:r>
              <a:rPr lang="en-US" b="1"/>
              <a:t>rediction Interval of P</a:t>
            </a:r>
            <a:br>
              <a:rPr lang="en-US" b="1"/>
            </a:br>
            <a:r>
              <a:rPr lang="en-US" sz="1200"/>
              <a:t>Binomial</a:t>
            </a:r>
            <a:r>
              <a:rPr lang="en-US" sz="1200" baseline="0"/>
              <a:t> Distribution: P=0.5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P!$C$17</c:f>
              <c:strCache>
                <c:ptCount val="1"/>
                <c:pt idx="0">
                  <c:v>Expect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P!$B$18:$B$27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  <c:pt idx="9">
                  <c:v>2560</c:v>
                </c:pt>
              </c:numCache>
            </c:numRef>
          </c:xVal>
          <c:yVal>
            <c:numRef>
              <c:f>P!$C$18:$C$27</c:f>
              <c:numCache>
                <c:formatCode>General</c:formatCode>
                <c:ptCount val="1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P!$E$17</c:f>
              <c:strCache>
                <c:ptCount val="1"/>
                <c:pt idx="0">
                  <c:v>Lower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P!$B$18:$B$27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  <c:pt idx="9">
                  <c:v>2560</c:v>
                </c:pt>
              </c:numCache>
            </c:numRef>
          </c:xVal>
          <c:yVal>
            <c:numRef>
              <c:f>P!$E$18:$E$27</c:f>
              <c:numCache>
                <c:formatCode>0.0</c:formatCode>
                <c:ptCount val="10"/>
                <c:pt idx="0">
                  <c:v>5.2786404500042072E-2</c:v>
                </c:pt>
                <c:pt idx="1">
                  <c:v>0.18377223398316206</c:v>
                </c:pt>
                <c:pt idx="2">
                  <c:v>0.27639320225002106</c:v>
                </c:pt>
                <c:pt idx="3">
                  <c:v>0.341886116991581</c:v>
                </c:pt>
                <c:pt idx="4">
                  <c:v>0.38819660112501053</c:v>
                </c:pt>
                <c:pt idx="5" formatCode="0.00">
                  <c:v>0.4209430584957905</c:v>
                </c:pt>
                <c:pt idx="6" formatCode="0.00">
                  <c:v>0.44409830056250527</c:v>
                </c:pt>
                <c:pt idx="7" formatCode="0.00">
                  <c:v>0.46047152924789525</c:v>
                </c:pt>
                <c:pt idx="8" formatCode="0.00">
                  <c:v>0.47204915028125261</c:v>
                </c:pt>
                <c:pt idx="9" formatCode="0.00">
                  <c:v>0.48023576462394763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P!$F$17</c:f>
              <c:strCache>
                <c:ptCount val="1"/>
                <c:pt idx="0">
                  <c:v>Upper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P!$B$18:$B$27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  <c:pt idx="9">
                  <c:v>2560</c:v>
                </c:pt>
              </c:numCache>
            </c:numRef>
          </c:xVal>
          <c:yVal>
            <c:numRef>
              <c:f>P!$F$18:$F$27</c:f>
              <c:numCache>
                <c:formatCode>0.0</c:formatCode>
                <c:ptCount val="10"/>
                <c:pt idx="0">
                  <c:v>0.94721359549995787</c:v>
                </c:pt>
                <c:pt idx="1">
                  <c:v>0.816227766016838</c:v>
                </c:pt>
                <c:pt idx="2">
                  <c:v>0.72360679774997894</c:v>
                </c:pt>
                <c:pt idx="3">
                  <c:v>0.658113883008419</c:v>
                </c:pt>
                <c:pt idx="4">
                  <c:v>0.61180339887498947</c:v>
                </c:pt>
                <c:pt idx="5" formatCode="0.00">
                  <c:v>0.5790569415042095</c:v>
                </c:pt>
                <c:pt idx="6" formatCode="0.00">
                  <c:v>0.55590169943749479</c:v>
                </c:pt>
                <c:pt idx="7" formatCode="0.00">
                  <c:v>0.53952847075210475</c:v>
                </c:pt>
                <c:pt idx="8" formatCode="0.00">
                  <c:v>0.52795084971874739</c:v>
                </c:pt>
                <c:pt idx="9" formatCode="0.00">
                  <c:v>0.51976423537605232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741856"/>
        <c:axId val="118741464"/>
      </c:scatterChart>
      <c:valAx>
        <c:axId val="11874185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Sample</a:t>
                </a:r>
                <a:r>
                  <a:rPr lang="en-US" sz="1100" b="1" baseline="0">
                    <a:solidFill>
                      <a:schemeClr val="tx1"/>
                    </a:solidFill>
                  </a:rPr>
                  <a:t> Size</a:t>
                </a:r>
                <a:endParaRPr lang="en-US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41464"/>
        <c:crosses val="autoZero"/>
        <c:crossBetween val="midCat"/>
      </c:valAx>
      <c:valAx>
        <c:axId val="11874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41856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95% Prediction Interval for K Successes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P!$C$3</c:f>
              <c:strCache>
                <c:ptCount val="1"/>
                <c:pt idx="0">
                  <c:v>Expect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P!$B$4:$B$10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</c:numCache>
            </c:numRef>
          </c:xVal>
          <c:yVal>
            <c:numRef>
              <c:f>P!$C$4:$C$10</c:f>
              <c:numCache>
                <c:formatCode>General</c:formatCode>
                <c:ptCount val="7"/>
                <c:pt idx="0">
                  <c:v>2.5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80</c:v>
                </c:pt>
                <c:pt idx="6">
                  <c:v>160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P!$E$3</c:f>
              <c:strCache>
                <c:ptCount val="1"/>
                <c:pt idx="0">
                  <c:v>Lower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P!$B$4:$B$10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</c:numCache>
            </c:numRef>
          </c:xVal>
          <c:yVal>
            <c:numRef>
              <c:f>P!$E$4:$E$10</c:f>
              <c:numCache>
                <c:formatCode>0.0</c:formatCode>
                <c:ptCount val="7"/>
                <c:pt idx="0">
                  <c:v>0.26393202250021019</c:v>
                </c:pt>
                <c:pt idx="1">
                  <c:v>1.8377223398316205</c:v>
                </c:pt>
                <c:pt idx="2">
                  <c:v>5.5278640450004204</c:v>
                </c:pt>
                <c:pt idx="3">
                  <c:v>13.67544467966324</c:v>
                </c:pt>
                <c:pt idx="4">
                  <c:v>31.055728090000841</c:v>
                </c:pt>
                <c:pt idx="5">
                  <c:v>67.350889359326487</c:v>
                </c:pt>
                <c:pt idx="6">
                  <c:v>142.11145618000168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P!$F$3</c:f>
              <c:strCache>
                <c:ptCount val="1"/>
                <c:pt idx="0">
                  <c:v>Upper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P!$B$4:$B$10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</c:numCache>
            </c:numRef>
          </c:xVal>
          <c:yVal>
            <c:numRef>
              <c:f>P!$F$4:$F$10</c:f>
              <c:numCache>
                <c:formatCode>0.0</c:formatCode>
                <c:ptCount val="7"/>
                <c:pt idx="0">
                  <c:v>4.7360679774997898</c:v>
                </c:pt>
                <c:pt idx="1">
                  <c:v>8.16227766016838</c:v>
                </c:pt>
                <c:pt idx="2">
                  <c:v>14.47213595499958</c:v>
                </c:pt>
                <c:pt idx="3">
                  <c:v>26.32455532033676</c:v>
                </c:pt>
                <c:pt idx="4">
                  <c:v>48.944271909999159</c:v>
                </c:pt>
                <c:pt idx="5">
                  <c:v>92.649110640673513</c:v>
                </c:pt>
                <c:pt idx="6">
                  <c:v>177.88854381999832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864752"/>
        <c:axId val="280864360"/>
      </c:scatterChart>
      <c:valAx>
        <c:axId val="280864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N: Number of Tries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864360"/>
        <c:crosses val="autoZero"/>
        <c:crossBetween val="midCat"/>
      </c:valAx>
      <c:valAx>
        <c:axId val="280864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K:</a:t>
                </a:r>
                <a:r>
                  <a:rPr lang="en-US" sz="1050" b="1" baseline="0"/>
                  <a:t> Number of Successes</a:t>
                </a:r>
                <a:endParaRPr lang="en-US" sz="105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864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95% Prediction Interval for K Successes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P!$C$3</c:f>
              <c:strCache>
                <c:ptCount val="1"/>
                <c:pt idx="0">
                  <c:v>Expect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P!$B$4:$B$10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</c:numCache>
            </c:numRef>
          </c:xVal>
          <c:yVal>
            <c:numRef>
              <c:f>P!$C$4:$C$10</c:f>
              <c:numCache>
                <c:formatCode>General</c:formatCode>
                <c:ptCount val="7"/>
                <c:pt idx="0">
                  <c:v>2.5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80</c:v>
                </c:pt>
                <c:pt idx="6">
                  <c:v>160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P!$E$3</c:f>
              <c:strCache>
                <c:ptCount val="1"/>
                <c:pt idx="0">
                  <c:v>Lower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P!$B$4:$B$10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</c:numCache>
            </c:numRef>
          </c:xVal>
          <c:yVal>
            <c:numRef>
              <c:f>P!$E$4:$E$10</c:f>
              <c:numCache>
                <c:formatCode>0.0</c:formatCode>
                <c:ptCount val="7"/>
                <c:pt idx="0">
                  <c:v>0.26393202250021019</c:v>
                </c:pt>
                <c:pt idx="1">
                  <c:v>1.8377223398316205</c:v>
                </c:pt>
                <c:pt idx="2">
                  <c:v>5.5278640450004204</c:v>
                </c:pt>
                <c:pt idx="3">
                  <c:v>13.67544467966324</c:v>
                </c:pt>
                <c:pt idx="4">
                  <c:v>31.055728090000841</c:v>
                </c:pt>
                <c:pt idx="5">
                  <c:v>67.350889359326487</c:v>
                </c:pt>
                <c:pt idx="6">
                  <c:v>142.11145618000168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P!$F$3</c:f>
              <c:strCache>
                <c:ptCount val="1"/>
                <c:pt idx="0">
                  <c:v>Upper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P!$B$4:$B$10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</c:numCache>
            </c:numRef>
          </c:xVal>
          <c:yVal>
            <c:numRef>
              <c:f>P!$F$4:$F$10</c:f>
              <c:numCache>
                <c:formatCode>0.0</c:formatCode>
                <c:ptCount val="7"/>
                <c:pt idx="0">
                  <c:v>4.7360679774997898</c:v>
                </c:pt>
                <c:pt idx="1">
                  <c:v>8.16227766016838</c:v>
                </c:pt>
                <c:pt idx="2">
                  <c:v>14.47213595499958</c:v>
                </c:pt>
                <c:pt idx="3">
                  <c:v>26.32455532033676</c:v>
                </c:pt>
                <c:pt idx="4">
                  <c:v>48.944271909999159</c:v>
                </c:pt>
                <c:pt idx="5">
                  <c:v>92.649110640673513</c:v>
                </c:pt>
                <c:pt idx="6">
                  <c:v>177.88854381999832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684488"/>
        <c:axId val="282686448"/>
      </c:scatterChart>
      <c:valAx>
        <c:axId val="282684488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N: Number of Tries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686448"/>
        <c:crosses val="autoZero"/>
        <c:crossBetween val="midCat"/>
      </c:valAx>
      <c:valAx>
        <c:axId val="2826864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K:</a:t>
                </a:r>
                <a:r>
                  <a:rPr lang="en-US" sz="1050" b="1" baseline="0"/>
                  <a:t> Number of Successes</a:t>
                </a:r>
                <a:endParaRPr lang="en-US" sz="105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684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95% Prediction Interval for K Successes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P!$C$3</c:f>
              <c:strCache>
                <c:ptCount val="1"/>
                <c:pt idx="0">
                  <c:v>Expect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P!$B$4:$B$10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</c:numCache>
            </c:numRef>
          </c:xVal>
          <c:yVal>
            <c:numRef>
              <c:f>P!$C$4:$C$10</c:f>
              <c:numCache>
                <c:formatCode>General</c:formatCode>
                <c:ptCount val="7"/>
                <c:pt idx="0">
                  <c:v>2.5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80</c:v>
                </c:pt>
                <c:pt idx="6">
                  <c:v>160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P!$E$3</c:f>
              <c:strCache>
                <c:ptCount val="1"/>
                <c:pt idx="0">
                  <c:v>Lower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P!$B$4:$B$10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</c:numCache>
            </c:numRef>
          </c:xVal>
          <c:yVal>
            <c:numRef>
              <c:f>P!$E$4:$E$10</c:f>
              <c:numCache>
                <c:formatCode>0.0</c:formatCode>
                <c:ptCount val="7"/>
                <c:pt idx="0">
                  <c:v>0.26393202250021019</c:v>
                </c:pt>
                <c:pt idx="1">
                  <c:v>1.8377223398316205</c:v>
                </c:pt>
                <c:pt idx="2">
                  <c:v>5.5278640450004204</c:v>
                </c:pt>
                <c:pt idx="3">
                  <c:v>13.67544467966324</c:v>
                </c:pt>
                <c:pt idx="4">
                  <c:v>31.055728090000841</c:v>
                </c:pt>
                <c:pt idx="5">
                  <c:v>67.350889359326487</c:v>
                </c:pt>
                <c:pt idx="6">
                  <c:v>142.11145618000168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P!$F$3</c:f>
              <c:strCache>
                <c:ptCount val="1"/>
                <c:pt idx="0">
                  <c:v>Upper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P!$B$4:$B$10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</c:numCache>
            </c:numRef>
          </c:xVal>
          <c:yVal>
            <c:numRef>
              <c:f>P!$F$4:$F$10</c:f>
              <c:numCache>
                <c:formatCode>0.0</c:formatCode>
                <c:ptCount val="7"/>
                <c:pt idx="0">
                  <c:v>4.7360679774997898</c:v>
                </c:pt>
                <c:pt idx="1">
                  <c:v>8.16227766016838</c:v>
                </c:pt>
                <c:pt idx="2">
                  <c:v>14.47213595499958</c:v>
                </c:pt>
                <c:pt idx="3">
                  <c:v>26.32455532033676</c:v>
                </c:pt>
                <c:pt idx="4">
                  <c:v>48.944271909999159</c:v>
                </c:pt>
                <c:pt idx="5">
                  <c:v>92.649110640673513</c:v>
                </c:pt>
                <c:pt idx="6">
                  <c:v>177.88854381999832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684880"/>
        <c:axId val="282686840"/>
      </c:scatterChart>
      <c:valAx>
        <c:axId val="282684880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N: Number of Tries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686840"/>
        <c:crosses val="autoZero"/>
        <c:crossBetween val="midCat"/>
      </c:valAx>
      <c:valAx>
        <c:axId val="2826868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K:</a:t>
                </a:r>
                <a:r>
                  <a:rPr lang="en-US" sz="1050" b="1" baseline="0"/>
                  <a:t> Number of Successes</a:t>
                </a:r>
                <a:endParaRPr lang="en-US" sz="105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684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95%</a:t>
            </a:r>
            <a:r>
              <a:rPr lang="en-US" b="1" baseline="0"/>
              <a:t> P</a:t>
            </a:r>
            <a:r>
              <a:rPr lang="en-US" b="1"/>
              <a:t>rediction Interval for P</a:t>
            </a:r>
            <a:br>
              <a:rPr lang="en-US" b="1"/>
            </a:br>
            <a:r>
              <a:rPr lang="en-US" sz="1200"/>
              <a:t>Binomial</a:t>
            </a:r>
            <a:r>
              <a:rPr lang="en-US" sz="1200" baseline="0"/>
              <a:t> Distribution: P=0.5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P!$C$17</c:f>
              <c:strCache>
                <c:ptCount val="1"/>
                <c:pt idx="0">
                  <c:v>Expect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P!$B$18:$B$27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  <c:pt idx="9">
                  <c:v>2560</c:v>
                </c:pt>
              </c:numCache>
            </c:numRef>
          </c:xVal>
          <c:yVal>
            <c:numRef>
              <c:f>P!$C$18:$C$27</c:f>
              <c:numCache>
                <c:formatCode>General</c:formatCode>
                <c:ptCount val="1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P!$E$17</c:f>
              <c:strCache>
                <c:ptCount val="1"/>
                <c:pt idx="0">
                  <c:v>Lower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P!$B$18:$B$27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  <c:pt idx="9">
                  <c:v>2560</c:v>
                </c:pt>
              </c:numCache>
            </c:numRef>
          </c:xVal>
          <c:yVal>
            <c:numRef>
              <c:f>P!$E$18:$E$27</c:f>
              <c:numCache>
                <c:formatCode>0.0</c:formatCode>
                <c:ptCount val="10"/>
                <c:pt idx="0">
                  <c:v>5.2786404500042072E-2</c:v>
                </c:pt>
                <c:pt idx="1">
                  <c:v>0.18377223398316206</c:v>
                </c:pt>
                <c:pt idx="2">
                  <c:v>0.27639320225002106</c:v>
                </c:pt>
                <c:pt idx="3">
                  <c:v>0.341886116991581</c:v>
                </c:pt>
                <c:pt idx="4">
                  <c:v>0.38819660112501053</c:v>
                </c:pt>
                <c:pt idx="5" formatCode="0.00">
                  <c:v>0.4209430584957905</c:v>
                </c:pt>
                <c:pt idx="6" formatCode="0.00">
                  <c:v>0.44409830056250527</c:v>
                </c:pt>
                <c:pt idx="7" formatCode="0.00">
                  <c:v>0.46047152924789525</c:v>
                </c:pt>
                <c:pt idx="8" formatCode="0.00">
                  <c:v>0.47204915028125261</c:v>
                </c:pt>
                <c:pt idx="9" formatCode="0.00">
                  <c:v>0.48023576462394763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P!$F$17</c:f>
              <c:strCache>
                <c:ptCount val="1"/>
                <c:pt idx="0">
                  <c:v>Upper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P!$B$18:$B$27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  <c:pt idx="6">
                  <c:v>320</c:v>
                </c:pt>
                <c:pt idx="7">
                  <c:v>640</c:v>
                </c:pt>
                <c:pt idx="8">
                  <c:v>1280</c:v>
                </c:pt>
                <c:pt idx="9">
                  <c:v>2560</c:v>
                </c:pt>
              </c:numCache>
            </c:numRef>
          </c:xVal>
          <c:yVal>
            <c:numRef>
              <c:f>P!$F$18:$F$27</c:f>
              <c:numCache>
                <c:formatCode>0.0</c:formatCode>
                <c:ptCount val="10"/>
                <c:pt idx="0">
                  <c:v>0.94721359549995787</c:v>
                </c:pt>
                <c:pt idx="1">
                  <c:v>0.816227766016838</c:v>
                </c:pt>
                <c:pt idx="2">
                  <c:v>0.72360679774997894</c:v>
                </c:pt>
                <c:pt idx="3">
                  <c:v>0.658113883008419</c:v>
                </c:pt>
                <c:pt idx="4">
                  <c:v>0.61180339887498947</c:v>
                </c:pt>
                <c:pt idx="5" formatCode="0.00">
                  <c:v>0.5790569415042095</c:v>
                </c:pt>
                <c:pt idx="6" formatCode="0.00">
                  <c:v>0.55590169943749479</c:v>
                </c:pt>
                <c:pt idx="7" formatCode="0.00">
                  <c:v>0.53952847075210475</c:v>
                </c:pt>
                <c:pt idx="8" formatCode="0.00">
                  <c:v>0.52795084971874739</c:v>
                </c:pt>
                <c:pt idx="9" formatCode="0.00">
                  <c:v>0.51976423537605232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254608"/>
        <c:axId val="235255000"/>
      </c:scatterChart>
      <c:valAx>
        <c:axId val="235254608"/>
        <c:scaling>
          <c:orientation val="minMax"/>
          <c:max val="1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Sample</a:t>
                </a:r>
                <a:r>
                  <a:rPr lang="en-US" sz="1100" b="1" baseline="0">
                    <a:solidFill>
                      <a:schemeClr val="tx1"/>
                    </a:solidFill>
                  </a:rPr>
                  <a:t> Size</a:t>
                </a:r>
                <a:endParaRPr lang="en-US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255000"/>
        <c:crosses val="autoZero"/>
        <c:crossBetween val="midCat"/>
      </c:valAx>
      <c:valAx>
        <c:axId val="23525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254608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13</xdr:row>
      <xdr:rowOff>52387</xdr:rowOff>
    </xdr:from>
    <xdr:to>
      <xdr:col>10</xdr:col>
      <xdr:colOff>342900</xdr:colOff>
      <xdr:row>27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304800</xdr:colOff>
      <xdr:row>45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47</xdr:row>
      <xdr:rowOff>0</xdr:rowOff>
    </xdr:from>
    <xdr:to>
      <xdr:col>10</xdr:col>
      <xdr:colOff>304800</xdr:colOff>
      <xdr:row>61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28575</xdr:colOff>
      <xdr:row>0</xdr:row>
      <xdr:rowOff>0</xdr:rowOff>
    </xdr:from>
    <xdr:to>
      <xdr:col>17</xdr:col>
      <xdr:colOff>333375</xdr:colOff>
      <xdr:row>14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16</xdr:row>
      <xdr:rowOff>0</xdr:rowOff>
    </xdr:from>
    <xdr:to>
      <xdr:col>19</xdr:col>
      <xdr:colOff>304800</xdr:colOff>
      <xdr:row>30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32</xdr:row>
      <xdr:rowOff>0</xdr:rowOff>
    </xdr:from>
    <xdr:to>
      <xdr:col>19</xdr:col>
      <xdr:colOff>304800</xdr:colOff>
      <xdr:row>46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600075</xdr:colOff>
      <xdr:row>48</xdr:row>
      <xdr:rowOff>0</xdr:rowOff>
    </xdr:from>
    <xdr:to>
      <xdr:col>28</xdr:col>
      <xdr:colOff>600075</xdr:colOff>
      <xdr:row>62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tabSelected="1" topLeftCell="L41" workbookViewId="0">
      <selection activeCell="AA65" sqref="AA65"/>
    </sheetView>
  </sheetViews>
  <sheetFormatPr defaultRowHeight="15" x14ac:dyDescent="0.25"/>
  <sheetData>
    <row r="1" spans="2:8" x14ac:dyDescent="0.25">
      <c r="C1">
        <v>0.5</v>
      </c>
      <c r="D1" t="s">
        <v>1</v>
      </c>
      <c r="E1" t="s">
        <v>8</v>
      </c>
    </row>
    <row r="3" spans="2:8" x14ac:dyDescent="0.25">
      <c r="B3" t="s">
        <v>0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2:8" x14ac:dyDescent="0.25">
      <c r="B4">
        <v>5</v>
      </c>
      <c r="C4">
        <f>B4*C$1</f>
        <v>2.5</v>
      </c>
      <c r="D4" s="1">
        <f>SQRT(C$1*(1-C$1)*B4)</f>
        <v>1.1180339887498949</v>
      </c>
      <c r="E4" s="2">
        <f>C4-2*D4</f>
        <v>0.26393202250021019</v>
      </c>
      <c r="F4" s="2">
        <f>C4+2*D4</f>
        <v>4.7360679774997898</v>
      </c>
      <c r="G4" s="2">
        <f>2*D4</f>
        <v>2.2360679774997898</v>
      </c>
      <c r="H4" s="3">
        <f>G4/C4</f>
        <v>0.89442719099991597</v>
      </c>
    </row>
    <row r="5" spans="2:8" x14ac:dyDescent="0.25">
      <c r="B5">
        <v>10</v>
      </c>
      <c r="C5">
        <f>B5*C$1</f>
        <v>5</v>
      </c>
      <c r="D5" s="1">
        <f t="shared" ref="D5:D10" si="0">SQRT(C$1*(1-C$1)*B5)</f>
        <v>1.5811388300841898</v>
      </c>
      <c r="E5" s="2">
        <f t="shared" ref="E5:E10" si="1">C5-2*D5</f>
        <v>1.8377223398316205</v>
      </c>
      <c r="F5" s="2">
        <f t="shared" ref="F5:F10" si="2">C5+2*D5</f>
        <v>8.16227766016838</v>
      </c>
      <c r="G5" s="2">
        <f t="shared" ref="G5:G10" si="3">2*D5</f>
        <v>3.1622776601683795</v>
      </c>
      <c r="H5" s="3">
        <f t="shared" ref="H5:H10" si="4">G5/C5</f>
        <v>0.63245553203367588</v>
      </c>
    </row>
    <row r="6" spans="2:8" x14ac:dyDescent="0.25">
      <c r="B6">
        <v>20</v>
      </c>
      <c r="C6">
        <f>B6*C$1</f>
        <v>10</v>
      </c>
      <c r="D6" s="1">
        <f t="shared" si="0"/>
        <v>2.2360679774997898</v>
      </c>
      <c r="E6" s="2">
        <f t="shared" si="1"/>
        <v>5.5278640450004204</v>
      </c>
      <c r="F6" s="2">
        <f t="shared" si="2"/>
        <v>14.47213595499958</v>
      </c>
      <c r="G6" s="2">
        <f t="shared" si="3"/>
        <v>4.4721359549995796</v>
      </c>
      <c r="H6" s="3">
        <f t="shared" si="4"/>
        <v>0.44721359549995798</v>
      </c>
    </row>
    <row r="7" spans="2:8" x14ac:dyDescent="0.25">
      <c r="B7">
        <v>40</v>
      </c>
      <c r="C7">
        <f>B7*C$1</f>
        <v>20</v>
      </c>
      <c r="D7" s="1">
        <f t="shared" si="0"/>
        <v>3.1622776601683795</v>
      </c>
      <c r="E7" s="2">
        <f t="shared" si="1"/>
        <v>13.67544467966324</v>
      </c>
      <c r="F7" s="2">
        <f t="shared" si="2"/>
        <v>26.32455532033676</v>
      </c>
      <c r="G7" s="2">
        <f t="shared" si="3"/>
        <v>6.324555320336759</v>
      </c>
      <c r="H7" s="3">
        <f t="shared" si="4"/>
        <v>0.31622776601683794</v>
      </c>
    </row>
    <row r="8" spans="2:8" x14ac:dyDescent="0.25">
      <c r="B8">
        <v>80</v>
      </c>
      <c r="C8">
        <f>B8*C$1</f>
        <v>40</v>
      </c>
      <c r="D8" s="1">
        <f t="shared" si="0"/>
        <v>4.4721359549995796</v>
      </c>
      <c r="E8" s="2">
        <f t="shared" si="1"/>
        <v>31.055728090000841</v>
      </c>
      <c r="F8" s="2">
        <f t="shared" si="2"/>
        <v>48.944271909999159</v>
      </c>
      <c r="G8" s="2">
        <f t="shared" si="3"/>
        <v>8.9442719099991592</v>
      </c>
      <c r="H8" s="3">
        <f t="shared" si="4"/>
        <v>0.22360679774997899</v>
      </c>
    </row>
    <row r="9" spans="2:8" x14ac:dyDescent="0.25">
      <c r="B9">
        <v>160</v>
      </c>
      <c r="C9">
        <f>B9*C$1</f>
        <v>80</v>
      </c>
      <c r="D9" s="1">
        <f t="shared" si="0"/>
        <v>6.324555320336759</v>
      </c>
      <c r="E9" s="2">
        <f t="shared" si="1"/>
        <v>67.350889359326487</v>
      </c>
      <c r="F9" s="2">
        <f t="shared" si="2"/>
        <v>92.649110640673513</v>
      </c>
      <c r="G9" s="2">
        <f t="shared" si="3"/>
        <v>12.649110640673518</v>
      </c>
      <c r="H9" s="3">
        <f t="shared" si="4"/>
        <v>0.15811388300841897</v>
      </c>
    </row>
    <row r="10" spans="2:8" x14ac:dyDescent="0.25">
      <c r="B10">
        <v>320</v>
      </c>
      <c r="C10">
        <f>B10*C$1</f>
        <v>160</v>
      </c>
      <c r="D10" s="1">
        <f t="shared" si="0"/>
        <v>8.9442719099991592</v>
      </c>
      <c r="E10" s="2">
        <f t="shared" si="1"/>
        <v>142.11145618000168</v>
      </c>
      <c r="F10" s="2">
        <f t="shared" si="2"/>
        <v>177.88854381999832</v>
      </c>
      <c r="G10" s="2">
        <f t="shared" si="3"/>
        <v>17.888543819998318</v>
      </c>
      <c r="H10" s="3">
        <f t="shared" si="4"/>
        <v>0.1118033988749895</v>
      </c>
    </row>
    <row r="11" spans="2:8" x14ac:dyDescent="0.25">
      <c r="D11" s="1"/>
      <c r="E11" s="2"/>
      <c r="F11" s="2"/>
      <c r="G11" s="2"/>
      <c r="H11" s="3"/>
    </row>
    <row r="12" spans="2:8" x14ac:dyDescent="0.25">
      <c r="D12" s="1"/>
      <c r="E12" s="2"/>
      <c r="F12" s="2"/>
      <c r="G12" s="2"/>
      <c r="H12" s="3"/>
    </row>
    <row r="13" spans="2:8" x14ac:dyDescent="0.25">
      <c r="D13" s="1"/>
      <c r="E13" s="2"/>
      <c r="F13" s="2"/>
      <c r="G13" s="2"/>
      <c r="H13" s="3"/>
    </row>
    <row r="15" spans="2:8" x14ac:dyDescent="0.25">
      <c r="C15">
        <v>0.5</v>
      </c>
      <c r="D15" t="s">
        <v>1</v>
      </c>
      <c r="E15" t="s">
        <v>9</v>
      </c>
    </row>
    <row r="17" spans="2:8" x14ac:dyDescent="0.25">
      <c r="B17" s="4" t="s">
        <v>0</v>
      </c>
      <c r="C17" s="4" t="s">
        <v>2</v>
      </c>
      <c r="D17" s="4" t="s">
        <v>3</v>
      </c>
      <c r="E17" s="4" t="s">
        <v>4</v>
      </c>
      <c r="F17" t="s">
        <v>5</v>
      </c>
      <c r="G17" t="s">
        <v>6</v>
      </c>
      <c r="H17" t="s">
        <v>7</v>
      </c>
    </row>
    <row r="18" spans="2:8" x14ac:dyDescent="0.25">
      <c r="B18" s="4">
        <v>5</v>
      </c>
      <c r="C18" s="4">
        <f>C$1</f>
        <v>0.5</v>
      </c>
      <c r="D18" s="3">
        <f>SQRT(C$1*(1-C$1)/B18)</f>
        <v>0.22360679774997896</v>
      </c>
      <c r="E18" s="2">
        <f>C18-2*D18</f>
        <v>5.2786404500042072E-2</v>
      </c>
      <c r="F18" s="2">
        <f>C18+2*D18</f>
        <v>0.94721359549995787</v>
      </c>
      <c r="G18" s="2">
        <f>2*D18</f>
        <v>0.44721359549995793</v>
      </c>
      <c r="H18" s="3">
        <f>G18/C18</f>
        <v>0.89442719099991586</v>
      </c>
    </row>
    <row r="19" spans="2:8" x14ac:dyDescent="0.25">
      <c r="B19" s="4">
        <v>10</v>
      </c>
      <c r="C19" s="4">
        <f t="shared" ref="C19:C27" si="5">C$1</f>
        <v>0.5</v>
      </c>
      <c r="D19" s="3">
        <f t="shared" ref="D19:D27" si="6">SQRT(C$1*(1-C$1)/B19)</f>
        <v>0.15811388300841897</v>
      </c>
      <c r="E19" s="2">
        <f t="shared" ref="E19:E22" si="7">C19-2*D19</f>
        <v>0.18377223398316206</v>
      </c>
      <c r="F19" s="2">
        <f t="shared" ref="F19:F22" si="8">C19+2*D19</f>
        <v>0.816227766016838</v>
      </c>
      <c r="G19" s="2">
        <f t="shared" ref="G19:G27" si="9">2*D19</f>
        <v>0.31622776601683794</v>
      </c>
      <c r="H19" s="3">
        <f t="shared" ref="H19:H27" si="10">G19/C19</f>
        <v>0.63245553203367588</v>
      </c>
    </row>
    <row r="20" spans="2:8" x14ac:dyDescent="0.25">
      <c r="B20" s="4">
        <v>20</v>
      </c>
      <c r="C20" s="4">
        <f t="shared" si="5"/>
        <v>0.5</v>
      </c>
      <c r="D20" s="3">
        <f t="shared" si="6"/>
        <v>0.11180339887498948</v>
      </c>
      <c r="E20" s="2">
        <f t="shared" si="7"/>
        <v>0.27639320225002106</v>
      </c>
      <c r="F20" s="2">
        <f t="shared" si="8"/>
        <v>0.72360679774997894</v>
      </c>
      <c r="G20" s="2">
        <f t="shared" si="9"/>
        <v>0.22360679774997896</v>
      </c>
      <c r="H20" s="3">
        <f t="shared" si="10"/>
        <v>0.44721359549995793</v>
      </c>
    </row>
    <row r="21" spans="2:8" x14ac:dyDescent="0.25">
      <c r="B21" s="4">
        <v>40</v>
      </c>
      <c r="C21" s="4">
        <f t="shared" si="5"/>
        <v>0.5</v>
      </c>
      <c r="D21" s="3">
        <f t="shared" si="6"/>
        <v>7.9056941504209485E-2</v>
      </c>
      <c r="E21" s="2">
        <f t="shared" si="7"/>
        <v>0.341886116991581</v>
      </c>
      <c r="F21" s="2">
        <f t="shared" si="8"/>
        <v>0.658113883008419</v>
      </c>
      <c r="G21" s="2">
        <f t="shared" si="9"/>
        <v>0.15811388300841897</v>
      </c>
      <c r="H21" s="3">
        <f t="shared" si="10"/>
        <v>0.31622776601683794</v>
      </c>
    </row>
    <row r="22" spans="2:8" x14ac:dyDescent="0.25">
      <c r="B22" s="4">
        <v>80</v>
      </c>
      <c r="C22" s="4">
        <f t="shared" si="5"/>
        <v>0.5</v>
      </c>
      <c r="D22" s="3">
        <f t="shared" si="6"/>
        <v>5.5901699437494741E-2</v>
      </c>
      <c r="E22" s="2">
        <f t="shared" si="7"/>
        <v>0.38819660112501053</v>
      </c>
      <c r="F22" s="2">
        <f t="shared" si="8"/>
        <v>0.61180339887498947</v>
      </c>
      <c r="G22" s="3">
        <f t="shared" si="9"/>
        <v>0.11180339887498948</v>
      </c>
      <c r="H22" s="3">
        <f t="shared" si="10"/>
        <v>0.22360679774997896</v>
      </c>
    </row>
    <row r="23" spans="2:8" x14ac:dyDescent="0.25">
      <c r="B23" s="4">
        <v>160</v>
      </c>
      <c r="C23" s="4">
        <f t="shared" si="5"/>
        <v>0.5</v>
      </c>
      <c r="D23" s="3">
        <f t="shared" si="6"/>
        <v>3.9528470752104743E-2</v>
      </c>
      <c r="E23" s="3">
        <f t="shared" ref="E23:E24" si="11">C23-2*D23</f>
        <v>0.4209430584957905</v>
      </c>
      <c r="F23" s="3">
        <f t="shared" ref="F23:F24" si="12">C23+2*D23</f>
        <v>0.5790569415042095</v>
      </c>
      <c r="G23" s="3">
        <f t="shared" si="9"/>
        <v>7.9056941504209485E-2</v>
      </c>
      <c r="H23" s="3">
        <f t="shared" si="10"/>
        <v>0.15811388300841897</v>
      </c>
    </row>
    <row r="24" spans="2:8" x14ac:dyDescent="0.25">
      <c r="B24" s="4">
        <v>320</v>
      </c>
      <c r="C24" s="4">
        <f t="shared" si="5"/>
        <v>0.5</v>
      </c>
      <c r="D24" s="3">
        <f t="shared" si="6"/>
        <v>2.795084971874737E-2</v>
      </c>
      <c r="E24" s="3">
        <f t="shared" si="11"/>
        <v>0.44409830056250527</v>
      </c>
      <c r="F24" s="3">
        <f t="shared" si="12"/>
        <v>0.55590169943749479</v>
      </c>
      <c r="G24" s="3">
        <f t="shared" si="9"/>
        <v>5.5901699437494741E-2</v>
      </c>
      <c r="H24" s="3">
        <f t="shared" si="10"/>
        <v>0.11180339887498948</v>
      </c>
    </row>
    <row r="25" spans="2:8" x14ac:dyDescent="0.25">
      <c r="B25" s="4">
        <v>640</v>
      </c>
      <c r="C25" s="4">
        <f t="shared" si="5"/>
        <v>0.5</v>
      </c>
      <c r="D25" s="3">
        <f t="shared" si="6"/>
        <v>1.9764235376052371E-2</v>
      </c>
      <c r="E25" s="3">
        <f t="shared" ref="E25:E27" si="13">C25-2*D25</f>
        <v>0.46047152924789525</v>
      </c>
      <c r="F25" s="3">
        <f t="shared" ref="F25:F27" si="14">C25+2*D25</f>
        <v>0.53952847075210475</v>
      </c>
      <c r="G25" s="3">
        <f t="shared" si="9"/>
        <v>3.9528470752104743E-2</v>
      </c>
      <c r="H25" s="3">
        <f t="shared" si="10"/>
        <v>7.9056941504209485E-2</v>
      </c>
    </row>
    <row r="26" spans="2:8" x14ac:dyDescent="0.25">
      <c r="B26" s="4">
        <v>1280</v>
      </c>
      <c r="C26" s="4">
        <f t="shared" si="5"/>
        <v>0.5</v>
      </c>
      <c r="D26" s="3">
        <f t="shared" si="6"/>
        <v>1.3975424859373685E-2</v>
      </c>
      <c r="E26" s="3">
        <f t="shared" si="13"/>
        <v>0.47204915028125261</v>
      </c>
      <c r="F26" s="3">
        <f t="shared" si="14"/>
        <v>0.52795084971874739</v>
      </c>
      <c r="G26" s="3">
        <f t="shared" si="9"/>
        <v>2.795084971874737E-2</v>
      </c>
      <c r="H26" s="3">
        <f t="shared" si="10"/>
        <v>5.5901699437494741E-2</v>
      </c>
    </row>
    <row r="27" spans="2:8" x14ac:dyDescent="0.25">
      <c r="B27" s="4">
        <v>2560</v>
      </c>
      <c r="C27" s="4">
        <f t="shared" si="5"/>
        <v>0.5</v>
      </c>
      <c r="D27" s="3">
        <f t="shared" si="6"/>
        <v>9.8821176880261857E-3</v>
      </c>
      <c r="E27" s="3">
        <f t="shared" si="13"/>
        <v>0.48023576462394763</v>
      </c>
      <c r="F27" s="3">
        <f t="shared" si="14"/>
        <v>0.51976423537605232</v>
      </c>
      <c r="G27" s="3">
        <f t="shared" si="9"/>
        <v>1.9764235376052371E-2</v>
      </c>
      <c r="H27" s="3">
        <f t="shared" si="10"/>
        <v>3.9528470752104743E-2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</vt:lpstr>
    </vt:vector>
  </TitlesOfParts>
  <Company>Augsburg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 Schield</dc:creator>
  <cp:lastModifiedBy>Milo A Schield</cp:lastModifiedBy>
  <dcterms:created xsi:type="dcterms:W3CDTF">2017-05-25T14:10:28Z</dcterms:created>
  <dcterms:modified xsi:type="dcterms:W3CDTF">2017-05-26T23:01:46Z</dcterms:modified>
</cp:coreProperties>
</file>