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20" windowHeight="12000" activeTab="0"/>
  </bookViews>
  <sheets>
    <sheet name="BDay28-Show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<sst xmlns="http://schemas.openxmlformats.org/spreadsheetml/2006/main" count="373" uniqueCount="141">
  <si>
    <t>Schield (2012)</t>
  </si>
  <si>
    <t>RICHARD VON MISES' BIRTHDAY PROBLEM</t>
  </si>
  <si>
    <t>V3a</t>
  </si>
  <si>
    <t>Place</t>
  </si>
  <si>
    <t>Month</t>
  </si>
  <si>
    <t>Day</t>
  </si>
  <si>
    <t>Press F9 for a new group of 28 people</t>
  </si>
  <si>
    <t>Top1</t>
  </si>
  <si>
    <t>L-R</t>
  </si>
  <si>
    <t>SAME AS RIGHT</t>
  </si>
  <si>
    <t>Quadrant 4</t>
  </si>
  <si>
    <t>Quadrant 1</t>
  </si>
  <si>
    <t>Top2</t>
  </si>
  <si>
    <t>Left-Right</t>
  </si>
  <si>
    <t>Top3</t>
  </si>
  <si>
    <t>Top4</t>
  </si>
  <si>
    <t>SUM</t>
  </si>
  <si>
    <t>Top5</t>
  </si>
  <si>
    <t>L-R(T)</t>
  </si>
  <si>
    <t>Top6</t>
  </si>
  <si>
    <t>Top7</t>
  </si>
  <si>
    <t>Bot1</t>
  </si>
  <si>
    <t>Bot2</t>
  </si>
  <si>
    <t>Bot3</t>
  </si>
  <si>
    <t>Bot4</t>
  </si>
  <si>
    <t>Bot5</t>
  </si>
  <si>
    <t>Quadrant 3</t>
  </si>
  <si>
    <t>Quadrant 2</t>
  </si>
  <si>
    <t>Bot6</t>
  </si>
  <si>
    <t>Map Top sums back to Right</t>
  </si>
  <si>
    <t>Bot7</t>
  </si>
  <si>
    <t>Right1</t>
  </si>
  <si>
    <t>S/S</t>
  </si>
  <si>
    <t>www.StatLit.org/Excel/2012Schield-Bday.xls</t>
  </si>
  <si>
    <t>Right2</t>
  </si>
  <si>
    <t>Paper</t>
  </si>
  <si>
    <t>www.StatLit.org/Excel/2012SchieldMAA.pdf</t>
  </si>
  <si>
    <t>Right3</t>
  </si>
  <si>
    <t>B-T</t>
  </si>
  <si>
    <t>Copy Bottom to Left</t>
  </si>
  <si>
    <t>XP</t>
  </si>
  <si>
    <t>Enable Data Analysis Toolpak for RandBetween</t>
  </si>
  <si>
    <t>Right4</t>
  </si>
  <si>
    <t>Bottom-Top</t>
  </si>
  <si>
    <t>Quad-4</t>
  </si>
  <si>
    <t>L-T</t>
  </si>
  <si>
    <t>Left-Top</t>
  </si>
  <si>
    <t>Right5</t>
  </si>
  <si>
    <t>Quad-3</t>
  </si>
  <si>
    <t>L-B</t>
  </si>
  <si>
    <t>Left-Bottom</t>
  </si>
  <si>
    <t>Right6</t>
  </si>
  <si>
    <t>SUM-2</t>
  </si>
  <si>
    <t>Right7</t>
  </si>
  <si>
    <t>B(L)-T</t>
  </si>
  <si>
    <t>Left1</t>
  </si>
  <si>
    <t>Left2</t>
  </si>
  <si>
    <t>Left3</t>
  </si>
  <si>
    <t>Left4</t>
  </si>
  <si>
    <t>Left5</t>
  </si>
  <si>
    <t>Left6</t>
  </si>
  <si>
    <t>Left7</t>
  </si>
  <si>
    <t>SUM-4</t>
  </si>
  <si>
    <t>Map Left sums back to Bottom</t>
  </si>
  <si>
    <t>People</t>
  </si>
  <si>
    <t>Pairs</t>
  </si>
  <si>
    <t>Chance</t>
  </si>
  <si>
    <t>N</t>
  </si>
  <si>
    <t>N(N-1)/2</t>
  </si>
  <si>
    <t>No match</t>
  </si>
  <si>
    <t>Match</t>
  </si>
  <si>
    <t>R-R</t>
  </si>
  <si>
    <t>Copy Right to Left and to Top</t>
  </si>
  <si>
    <t>Map Left and Top sums to Right</t>
  </si>
  <si>
    <t>Right-Right</t>
  </si>
  <si>
    <t>Sum/Both</t>
  </si>
  <si>
    <t>Quad-1</t>
  </si>
  <si>
    <t>R-T</t>
  </si>
  <si>
    <t>Right-Top</t>
  </si>
  <si>
    <t>Quad-2</t>
  </si>
  <si>
    <t>R-B</t>
  </si>
  <si>
    <t>Right-Bottom</t>
  </si>
  <si>
    <t>BOTH</t>
  </si>
  <si>
    <t>L-L</t>
  </si>
  <si>
    <t>Copy left dates to top</t>
  </si>
  <si>
    <t>Sum Left and Top to Right</t>
  </si>
  <si>
    <t>Left-Left</t>
  </si>
  <si>
    <t>T-T</t>
  </si>
  <si>
    <t>Top-Top</t>
  </si>
  <si>
    <t>Approx</t>
  </si>
  <si>
    <t>DESIGN</t>
  </si>
  <si>
    <t>30 days in each month</t>
  </si>
  <si>
    <t>Generate random month and day: B3 N15</t>
  </si>
  <si>
    <t>3a</t>
  </si>
  <si>
    <t>Evaluate Left-Top (Q4) &amp;  Left-Bottom (Q3) A20:N39</t>
  </si>
  <si>
    <t>3b</t>
  </si>
  <si>
    <t>Evaluate Right-Top (Q1) &amp; Right-Bottom (Q2): A42-N61</t>
  </si>
  <si>
    <t>3c</t>
  </si>
  <si>
    <t>Complex If formula in body cells indicate quadrant.  All in red with white letters</t>
  </si>
  <si>
    <t>Organize all dates in list by row: O1-S29.  Ever used???</t>
  </si>
  <si>
    <t>5a</t>
  </si>
  <si>
    <t>Setup Left-Right at X2-AK15. Map Right to Top</t>
  </si>
  <si>
    <t>5b</t>
  </si>
  <si>
    <t>Evaluate Left-Top.  Copy sums from top back to right</t>
  </si>
  <si>
    <t>B-B</t>
  </si>
  <si>
    <t>6a</t>
  </si>
  <si>
    <t>Setup Bottom-Top at X18-AK31. Map Bottom dates to Left</t>
  </si>
  <si>
    <t>Bottom-Bottom</t>
  </si>
  <si>
    <t>6b</t>
  </si>
  <si>
    <t>Evaluate Bottom-Top.  Copy Left sums back to Bottom</t>
  </si>
  <si>
    <t>7a</t>
  </si>
  <si>
    <t>Setup Right-Right at X34-AK45. Map Left dates to Top</t>
  </si>
  <si>
    <t>7b</t>
  </si>
  <si>
    <t>Evaluate Right-Right.  Copy Left and Top sums to Right</t>
  </si>
  <si>
    <t>8a</t>
  </si>
  <si>
    <t>Setup Left-Left at X47-AK58. Map Left dates to Top</t>
  </si>
  <si>
    <t>8b</t>
  </si>
  <si>
    <t>Evaluate Left-Left. Copy Left and Top sums to Right</t>
  </si>
  <si>
    <t>9a</t>
  </si>
  <si>
    <t>Setup Top-Top at X61-AK72. Map Top dates to Left</t>
  </si>
  <si>
    <t>9b</t>
  </si>
  <si>
    <t>Evaluate Top-Top.   Copy Left and Top sums to Bottom</t>
  </si>
  <si>
    <t>10a</t>
  </si>
  <si>
    <t>Setup Bottom-Bottom at X74-AK87.  Copy Bottom dates to Left and Top</t>
  </si>
  <si>
    <t>10b</t>
  </si>
  <si>
    <t>Evaluate Bottom-Bottom.  Sum Left and Top sums to Bottom</t>
  </si>
  <si>
    <t>Complex IF formulas in margin cells.  All in Green with white letters</t>
  </si>
  <si>
    <t>Limits</t>
  </si>
  <si>
    <t>Cannot handle multiple quadrant matches in same bodycell</t>
  </si>
  <si>
    <t>How about multiple margin matches in same margin cell?</t>
  </si>
  <si>
    <t>Problems:</t>
  </si>
  <si>
    <t>Overlapping conditional formating on worksheet</t>
  </si>
  <si>
    <t>V2b</t>
  </si>
  <si>
    <t>Eliminated all the macros</t>
  </si>
  <si>
    <t>J</t>
  </si>
  <si>
    <t>K</t>
  </si>
  <si>
    <t>L</t>
  </si>
  <si>
    <t>Table with 28 people -- seven on each of four sides.</t>
  </si>
  <si>
    <t>Margins: Show where the match is: Same side.</t>
  </si>
  <si>
    <t>Margins: Show where the match is: Opposite side.</t>
  </si>
  <si>
    <t>Inserted one new row at top.  Increase all row references below by 1.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</si>
</sst>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0"/>
      <name val="Wingdings"/>
      <family val="0"/>
    </font>
    <font>
      <sz val="14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55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33" borderId="0" xfId="55" applyFill="1" applyAlignment="1">
      <alignment horizontal="center"/>
      <protection/>
    </xf>
    <xf numFmtId="1" fontId="44" fillId="33" borderId="0" xfId="55" applyNumberFormat="1" applyFont="1" applyFill="1" applyAlignment="1" quotePrefix="1">
      <alignment horizontal="center"/>
      <protection/>
    </xf>
    <xf numFmtId="1" fontId="44" fillId="33" borderId="0" xfId="55" applyNumberFormat="1" applyFont="1" applyFill="1" applyAlignment="1">
      <alignment horizontal="center"/>
      <protection/>
    </xf>
    <xf numFmtId="0" fontId="2" fillId="0" borderId="0" xfId="55">
      <alignment/>
      <protection/>
    </xf>
    <xf numFmtId="0" fontId="3" fillId="0" borderId="0" xfId="55" applyFont="1" applyAlignment="1">
      <alignment horizontal="left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center"/>
      <protection/>
    </xf>
    <xf numFmtId="0" fontId="4" fillId="0" borderId="0" xfId="55" applyFont="1" applyAlignment="1">
      <alignment horizontal="left"/>
      <protection/>
    </xf>
    <xf numFmtId="0" fontId="4" fillId="0" borderId="0" xfId="55" applyFont="1" applyAlignment="1">
      <alignment horizontal="center"/>
      <protection/>
    </xf>
    <xf numFmtId="0" fontId="3" fillId="0" borderId="0" xfId="55" applyFont="1" applyAlignment="1">
      <alignment horizontal="right"/>
      <protection/>
    </xf>
    <xf numFmtId="0" fontId="2" fillId="0" borderId="0" xfId="55" applyFont="1" applyAlignment="1">
      <alignment horizontal="right"/>
      <protection/>
    </xf>
    <xf numFmtId="0" fontId="5" fillId="0" borderId="0" xfId="55" applyFont="1" applyAlignment="1">
      <alignment horizontal="left"/>
      <protection/>
    </xf>
    <xf numFmtId="0" fontId="3" fillId="0" borderId="0" xfId="55" applyFont="1" applyAlignment="1">
      <alignment horizontal="center"/>
      <protection/>
    </xf>
    <xf numFmtId="0" fontId="2" fillId="0" borderId="0" xfId="55" applyAlignment="1">
      <alignment horizontal="right"/>
      <protection/>
    </xf>
    <xf numFmtId="0" fontId="2" fillId="0" borderId="0" xfId="55" applyFont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7" fillId="0" borderId="0" xfId="55" applyFont="1" applyAlignment="1">
      <alignment horizontal="center"/>
      <protection/>
    </xf>
    <xf numFmtId="0" fontId="6" fillId="0" borderId="0" xfId="55" applyFont="1" applyAlignment="1">
      <alignment horizontal="right"/>
      <protection/>
    </xf>
    <xf numFmtId="0" fontId="2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11" xfId="55" applyFont="1" applyBorder="1" applyAlignment="1">
      <alignment horizontal="center"/>
      <protection/>
    </xf>
    <xf numFmtId="0" fontId="8" fillId="0" borderId="12" xfId="55" applyFont="1" applyBorder="1" applyAlignment="1">
      <alignment horizontal="center"/>
      <protection/>
    </xf>
    <xf numFmtId="0" fontId="8" fillId="0" borderId="13" xfId="55" applyFont="1" applyBorder="1" applyAlignment="1">
      <alignment horizontal="center"/>
      <protection/>
    </xf>
    <xf numFmtId="0" fontId="8" fillId="0" borderId="14" xfId="55" applyFont="1" applyBorder="1" applyAlignment="1">
      <alignment horizontal="center"/>
      <protection/>
    </xf>
    <xf numFmtId="0" fontId="8" fillId="0" borderId="15" xfId="55" applyFont="1" applyBorder="1" applyAlignment="1">
      <alignment horizontal="center"/>
      <protection/>
    </xf>
    <xf numFmtId="0" fontId="8" fillId="0" borderId="16" xfId="55" applyFont="1" applyBorder="1" applyAlignment="1">
      <alignment horizontal="center"/>
      <protection/>
    </xf>
    <xf numFmtId="0" fontId="8" fillId="0" borderId="17" xfId="55" applyFont="1" applyBorder="1" applyAlignment="1">
      <alignment horizontal="center"/>
      <protection/>
    </xf>
    <xf numFmtId="0" fontId="8" fillId="0" borderId="18" xfId="55" applyFont="1" applyBorder="1" applyAlignment="1">
      <alignment horizontal="center"/>
      <protection/>
    </xf>
    <xf numFmtId="0" fontId="8" fillId="34" borderId="0" xfId="55" applyFont="1" applyFill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1" fontId="44" fillId="33" borderId="0" xfId="55" applyNumberFormat="1" applyFont="1" applyFill="1" applyAlignment="1" quotePrefix="1">
      <alignment horizontal="left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 horizontal="left"/>
      <protection/>
    </xf>
    <xf numFmtId="0" fontId="2" fillId="33" borderId="0" xfId="55" applyFont="1" applyFill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9" xfId="55" applyBorder="1" applyAlignment="1">
      <alignment horizontal="center"/>
      <protection/>
    </xf>
    <xf numFmtId="0" fontId="2" fillId="35" borderId="0" xfId="55" applyFill="1" applyAlignment="1">
      <alignment horizontal="center"/>
      <protection/>
    </xf>
    <xf numFmtId="0" fontId="2" fillId="35" borderId="0" xfId="55" applyFont="1" applyFill="1" applyAlignment="1">
      <alignment horizontal="center"/>
      <protection/>
    </xf>
    <xf numFmtId="3" fontId="2" fillId="0" borderId="0" xfId="55" applyNumberFormat="1" applyAlignment="1">
      <alignment horizontal="center"/>
      <protection/>
    </xf>
    <xf numFmtId="9" fontId="2" fillId="0" borderId="0" xfId="55" applyNumberFormat="1" applyAlignment="1">
      <alignment horizontal="center"/>
      <protection/>
    </xf>
    <xf numFmtId="16" fontId="2" fillId="0" borderId="0" xfId="55" applyNumberFormat="1" applyFont="1" applyAlignment="1">
      <alignment horizontal="center"/>
      <protection/>
    </xf>
    <xf numFmtId="164" fontId="2" fillId="0" borderId="0" xfId="55" applyNumberFormat="1" applyAlignment="1">
      <alignment horizontal="center"/>
      <protection/>
    </xf>
    <xf numFmtId="9" fontId="2" fillId="0" borderId="0" xfId="55" applyNumberFormat="1">
      <alignment/>
      <protection/>
    </xf>
    <xf numFmtId="0" fontId="9" fillId="0" borderId="0" xfId="55" applyFont="1" applyAlignment="1">
      <alignment horizontal="center"/>
      <protection/>
    </xf>
    <xf numFmtId="0" fontId="10" fillId="0" borderId="0" xfId="55" applyFont="1" applyAlignment="1">
      <alignment horizontal="center"/>
      <protection/>
    </xf>
    <xf numFmtId="0" fontId="7" fillId="0" borderId="0" xfId="55" applyFont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00B05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lit.org/Excel/2012Schield-Bday.xls" TargetMode="External" /><Relationship Id="rId2" Type="http://schemas.openxmlformats.org/officeDocument/2006/relationships/hyperlink" Target="http://www.statlit.org/Excel/2012SchieldMAA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3"/>
  <sheetViews>
    <sheetView tabSelected="1" zoomScale="250" zoomScaleNormal="250" zoomScalePageLayoutView="0" workbookViewId="0" topLeftCell="A1">
      <selection activeCell="B2" sqref="B2"/>
    </sheetView>
  </sheetViews>
  <sheetFormatPr defaultColWidth="9.140625" defaultRowHeight="15"/>
  <cols>
    <col min="1" max="14" width="5.7109375" style="7" customWidth="1"/>
    <col min="15" max="16" width="5.7109375" style="4" customWidth="1"/>
    <col min="17" max="17" width="6.7109375" style="4" customWidth="1"/>
    <col min="18" max="18" width="8.28125" style="4" customWidth="1"/>
    <col min="19" max="19" width="9.00390625" style="4" customWidth="1"/>
    <col min="20" max="20" width="9.140625" style="4" customWidth="1"/>
    <col min="21" max="21" width="7.00390625" style="4" customWidth="1"/>
    <col min="22" max="27" width="5.7109375" style="4" customWidth="1"/>
    <col min="28" max="37" width="5.8515625" style="4" customWidth="1"/>
    <col min="38" max="16384" width="9.140625" style="4" customWidth="1"/>
  </cols>
  <sheetData>
    <row r="1" spans="1:15" ht="12.75">
      <c r="A1" s="1"/>
      <c r="B1" s="1"/>
      <c r="C1" s="1"/>
      <c r="D1" s="1"/>
      <c r="E1" s="2" t="b">
        <f>OR(E7=4,E7=1,E8=4,E8=1,E9=4,E9=1,E10=4,E10=1,E11=4,E11=1,E12=4,E12=1,E13=4,E13=1)</f>
        <v>0</v>
      </c>
      <c r="F1" s="3" t="b">
        <f aca="true" t="shared" si="0" ref="F1:K1">OR(F7=4,F7=1,F8=4,F8=1,F9=4,F9=1,F10=4,F10=1,F11=4,F11=1,F12=4,F12=1,F13=4,F13=1)</f>
        <v>0</v>
      </c>
      <c r="G1" s="3" t="b">
        <f t="shared" si="0"/>
        <v>0</v>
      </c>
      <c r="H1" s="3" t="b">
        <f t="shared" si="0"/>
        <v>0</v>
      </c>
      <c r="I1" s="3" t="b">
        <f t="shared" si="0"/>
        <v>0</v>
      </c>
      <c r="J1" s="3" t="b">
        <f t="shared" si="0"/>
        <v>0</v>
      </c>
      <c r="K1" s="3" t="b">
        <f t="shared" si="0"/>
        <v>0</v>
      </c>
      <c r="L1" s="1"/>
      <c r="M1" s="1"/>
      <c r="N1" s="1"/>
      <c r="O1" s="1"/>
    </row>
    <row r="2" spans="1:21" ht="12.75">
      <c r="A2" s="1"/>
      <c r="B2" s="5" t="s">
        <v>0</v>
      </c>
      <c r="C2" s="6"/>
      <c r="E2" s="8" t="s">
        <v>1</v>
      </c>
      <c r="F2" s="9"/>
      <c r="G2" s="9"/>
      <c r="H2" s="9"/>
      <c r="I2" s="9"/>
      <c r="J2" s="9"/>
      <c r="K2" s="9"/>
      <c r="N2" s="10" t="s">
        <v>2</v>
      </c>
      <c r="O2" s="1"/>
      <c r="Q2" s="4" t="s">
        <v>3</v>
      </c>
      <c r="R2" s="11" t="s">
        <v>4</v>
      </c>
      <c r="S2" s="11" t="s">
        <v>5</v>
      </c>
      <c r="T2" s="6" t="s">
        <v>4</v>
      </c>
      <c r="U2" s="6" t="s">
        <v>5</v>
      </c>
    </row>
    <row r="3" spans="1:37" ht="12.75">
      <c r="A3" s="1"/>
      <c r="C3" s="6"/>
      <c r="F3" s="12" t="s">
        <v>6</v>
      </c>
      <c r="H3" s="9"/>
      <c r="I3" s="9"/>
      <c r="J3" s="9"/>
      <c r="K3" s="9"/>
      <c r="M3" s="13"/>
      <c r="O3" s="1"/>
      <c r="Q3" s="14" t="s">
        <v>7</v>
      </c>
      <c r="R3" s="4">
        <f>+E4</f>
        <v>11</v>
      </c>
      <c r="S3" s="4">
        <f>+E5</f>
        <v>22</v>
      </c>
      <c r="X3" s="6" t="s">
        <v>8</v>
      </c>
      <c r="Y3" s="7"/>
      <c r="Z3" s="7"/>
      <c r="AA3" s="7"/>
      <c r="AB3" s="15" t="s">
        <v>9</v>
      </c>
      <c r="AC3" s="7"/>
      <c r="AD3" s="7"/>
      <c r="AE3" s="7"/>
      <c r="AF3" s="7"/>
      <c r="AG3" s="7"/>
      <c r="AH3" s="7"/>
      <c r="AI3" s="7"/>
      <c r="AJ3" s="7"/>
      <c r="AK3" s="7"/>
    </row>
    <row r="4" spans="1:37" ht="12.75">
      <c r="A4" s="1"/>
      <c r="B4" s="16" t="s">
        <v>10</v>
      </c>
      <c r="D4" s="6" t="s">
        <v>4</v>
      </c>
      <c r="E4" s="17">
        <f aca="true" ca="1" t="shared" si="1" ref="E4:K4">RANDBETWEEN(1,12)</f>
        <v>11</v>
      </c>
      <c r="F4" s="17">
        <f ca="1" t="shared" si="1"/>
        <v>10</v>
      </c>
      <c r="G4" s="17">
        <f ca="1" t="shared" si="1"/>
        <v>12</v>
      </c>
      <c r="H4" s="17">
        <f ca="1" t="shared" si="1"/>
        <v>11</v>
      </c>
      <c r="I4" s="17">
        <f ca="1" t="shared" si="1"/>
        <v>5</v>
      </c>
      <c r="J4" s="17">
        <f ca="1" t="shared" si="1"/>
        <v>10</v>
      </c>
      <c r="K4" s="17">
        <f ca="1" t="shared" si="1"/>
        <v>8</v>
      </c>
      <c r="N4" s="18" t="s">
        <v>11</v>
      </c>
      <c r="O4" s="1"/>
      <c r="Q4" s="14" t="s">
        <v>12</v>
      </c>
      <c r="R4" s="4">
        <f>+F4</f>
        <v>10</v>
      </c>
      <c r="S4" s="4">
        <f>+F5</f>
        <v>29</v>
      </c>
      <c r="X4" s="7"/>
      <c r="Y4" s="6" t="s">
        <v>4</v>
      </c>
      <c r="Z4" s="7"/>
      <c r="AA4" s="6"/>
      <c r="AB4" s="7">
        <f>+AJ7</f>
        <v>2</v>
      </c>
      <c r="AC4" s="7">
        <f>+AJ8</f>
        <v>1</v>
      </c>
      <c r="AD4" s="7">
        <f>+AJ9</f>
        <v>12</v>
      </c>
      <c r="AE4" s="7">
        <f>+AJ10</f>
        <v>10</v>
      </c>
      <c r="AF4" s="7">
        <f>+AJ11</f>
        <v>12</v>
      </c>
      <c r="AG4" s="7">
        <f>+AJ12</f>
        <v>10</v>
      </c>
      <c r="AH4" s="7">
        <f>+AJ13</f>
        <v>7</v>
      </c>
      <c r="AI4" s="7"/>
      <c r="AJ4" s="6" t="s">
        <v>8</v>
      </c>
      <c r="AK4" s="15" t="s">
        <v>13</v>
      </c>
    </row>
    <row r="5" spans="1:37" ht="12.75">
      <c r="A5" s="1"/>
      <c r="D5" s="6" t="s">
        <v>5</v>
      </c>
      <c r="E5" s="17">
        <f aca="true" ca="1" t="shared" si="2" ref="E5:K5">RANDBETWEEN(1,30)</f>
        <v>22</v>
      </c>
      <c r="F5" s="17">
        <f ca="1" t="shared" si="2"/>
        <v>29</v>
      </c>
      <c r="G5" s="17">
        <f ca="1" t="shared" si="2"/>
        <v>7</v>
      </c>
      <c r="H5" s="17">
        <f ca="1" t="shared" si="2"/>
        <v>30</v>
      </c>
      <c r="I5" s="17">
        <f ca="1" t="shared" si="2"/>
        <v>28</v>
      </c>
      <c r="J5" s="17">
        <f ca="1" t="shared" si="2"/>
        <v>9</v>
      </c>
      <c r="K5" s="17">
        <f ca="1" t="shared" si="2"/>
        <v>15</v>
      </c>
      <c r="M5" s="19"/>
      <c r="N5" s="15"/>
      <c r="O5" s="1"/>
      <c r="Q5" s="14" t="s">
        <v>14</v>
      </c>
      <c r="R5" s="4">
        <f>+G4</f>
        <v>12</v>
      </c>
      <c r="S5" s="4">
        <f>+G5</f>
        <v>7</v>
      </c>
      <c r="X5" s="7"/>
      <c r="Y5" s="6" t="s">
        <v>5</v>
      </c>
      <c r="Z5" s="7"/>
      <c r="AA5" s="6"/>
      <c r="AB5" s="7">
        <f>+AK7</f>
        <v>9</v>
      </c>
      <c r="AC5" s="7">
        <f>+AK8</f>
        <v>27</v>
      </c>
      <c r="AD5" s="7">
        <f>+AK9</f>
        <v>3</v>
      </c>
      <c r="AE5" s="7">
        <f>+AK10</f>
        <v>14</v>
      </c>
      <c r="AF5" s="7">
        <f>+AK11</f>
        <v>28</v>
      </c>
      <c r="AG5" s="7">
        <f>+AK12</f>
        <v>28</v>
      </c>
      <c r="AH5" s="7">
        <f>+AK13</f>
        <v>22</v>
      </c>
      <c r="AI5" s="7"/>
      <c r="AJ5" s="7"/>
      <c r="AK5" s="7"/>
    </row>
    <row r="6" spans="1:37" ht="13.5" thickBot="1">
      <c r="A6" s="1"/>
      <c r="B6" s="6" t="s">
        <v>4</v>
      </c>
      <c r="C6" s="6" t="s">
        <v>5</v>
      </c>
      <c r="E6" s="20">
        <f>IF(AB22&gt;0,"S",IF(AB73&gt;0,"N",0))</f>
        <v>0</v>
      </c>
      <c r="F6" s="20">
        <f aca="true" t="shared" si="3" ref="F6:K6">IF(AC22&gt;0,"S",IF(AC73&gt;0,"N",0))</f>
        <v>0</v>
      </c>
      <c r="G6" s="20">
        <f t="shared" si="3"/>
        <v>0</v>
      </c>
      <c r="H6" s="20">
        <f t="shared" si="3"/>
        <v>0</v>
      </c>
      <c r="I6" s="20">
        <f t="shared" si="3"/>
        <v>0</v>
      </c>
      <c r="J6" s="20">
        <f t="shared" si="3"/>
        <v>0</v>
      </c>
      <c r="K6" s="20">
        <f t="shared" si="3"/>
        <v>0</v>
      </c>
      <c r="M6" s="6" t="s">
        <v>4</v>
      </c>
      <c r="N6" s="6" t="s">
        <v>5</v>
      </c>
      <c r="O6" s="1"/>
      <c r="Q6" s="14" t="s">
        <v>15</v>
      </c>
      <c r="R6" s="4">
        <f>+H4</f>
        <v>11</v>
      </c>
      <c r="S6" s="4">
        <f>+H5</f>
        <v>30</v>
      </c>
      <c r="X6" s="6" t="s">
        <v>4</v>
      </c>
      <c r="Y6" s="6" t="s">
        <v>5</v>
      </c>
      <c r="Z6" s="7"/>
      <c r="AA6" s="6" t="s">
        <v>16</v>
      </c>
      <c r="AB6" s="20">
        <f aca="true" t="shared" si="4" ref="AB6:AH6">SUM(AB7:AB13)</f>
        <v>0</v>
      </c>
      <c r="AC6" s="20">
        <f t="shared" si="4"/>
        <v>0</v>
      </c>
      <c r="AD6" s="20">
        <f t="shared" si="4"/>
        <v>0</v>
      </c>
      <c r="AE6" s="20">
        <f t="shared" si="4"/>
        <v>0</v>
      </c>
      <c r="AF6" s="20">
        <f t="shared" si="4"/>
        <v>0</v>
      </c>
      <c r="AG6" s="20">
        <f t="shared" si="4"/>
        <v>0</v>
      </c>
      <c r="AH6" s="20">
        <f t="shared" si="4"/>
        <v>0</v>
      </c>
      <c r="AI6" s="6" t="s">
        <v>16</v>
      </c>
      <c r="AJ6" s="6" t="s">
        <v>4</v>
      </c>
      <c r="AK6" s="6" t="s">
        <v>5</v>
      </c>
    </row>
    <row r="7" spans="1:37" ht="14.25" thickBot="1" thickTop="1">
      <c r="A7" s="2" t="b">
        <f>OR(E7=3,E7=4,F7=3,F7=4,G7=3,G7=4,H7=3,H7=4,I7=3,I7=4,J7=3,J7=4,K7=3,K7=4)</f>
        <v>0</v>
      </c>
      <c r="B7" s="17">
        <f aca="true" ca="1" t="shared" si="5" ref="B7:B13">RANDBETWEEN(1,12)</f>
        <v>3</v>
      </c>
      <c r="C7" s="17">
        <f aca="true" ca="1" t="shared" si="6" ref="C7:C13">RANDBETWEEN(1,30)</f>
        <v>13</v>
      </c>
      <c r="D7" s="20">
        <f aca="true" t="shared" si="7" ref="D7:D13">IF(AA7&gt;0,"E",IF(AI52&gt;0,"W",0))</f>
        <v>0</v>
      </c>
      <c r="E7" s="21">
        <f aca="true" t="shared" si="8" ref="E7:K7">IF(E24=0,IF(E25=0,IF(E46=0,IF(E47=0,0,2),1),3),4)</f>
        <v>0</v>
      </c>
      <c r="F7" s="22">
        <f t="shared" si="8"/>
        <v>0</v>
      </c>
      <c r="G7" s="22">
        <f t="shared" si="8"/>
        <v>0</v>
      </c>
      <c r="H7" s="22">
        <f t="shared" si="8"/>
        <v>0</v>
      </c>
      <c r="I7" s="22">
        <f t="shared" si="8"/>
        <v>0</v>
      </c>
      <c r="J7" s="22">
        <f t="shared" si="8"/>
        <v>0</v>
      </c>
      <c r="K7" s="23">
        <f t="shared" si="8"/>
        <v>0</v>
      </c>
      <c r="L7" s="20">
        <f aca="true" t="shared" si="9" ref="L7:L13">IF(AI7&gt;0,"W",IF(AI39&gt;0,"E",0))</f>
        <v>0</v>
      </c>
      <c r="M7" s="17">
        <f aca="true" ca="1" t="shared" si="10" ref="M7:M13">RANDBETWEEN(1,12)</f>
        <v>2</v>
      </c>
      <c r="N7" s="17">
        <f aca="true" ca="1" t="shared" si="11" ref="N7:N13">RANDBETWEEN(1,30)</f>
        <v>9</v>
      </c>
      <c r="O7" s="2" t="b">
        <f>OR(E7=1,E7=2,F7=1,F7=2,G7=1,G7=2,H7=1,H7=2,I7=1,I7=2,J7=1,J7=2,K7=1,K7=2)</f>
        <v>0</v>
      </c>
      <c r="Q7" s="14" t="s">
        <v>17</v>
      </c>
      <c r="R7" s="4">
        <f>+I4</f>
        <v>5</v>
      </c>
      <c r="S7" s="4">
        <f>+I5</f>
        <v>28</v>
      </c>
      <c r="X7" s="7">
        <f aca="true" t="shared" si="12" ref="X7:Y13">+B7</f>
        <v>3</v>
      </c>
      <c r="Y7" s="7">
        <f t="shared" si="12"/>
        <v>13</v>
      </c>
      <c r="Z7" s="15" t="s">
        <v>18</v>
      </c>
      <c r="AA7" s="20">
        <f>SUM(AB7:AH7)</f>
        <v>0</v>
      </c>
      <c r="AB7" s="7">
        <f aca="true" t="shared" si="13" ref="AB7:AH13">IF(AB$4=$X7,IF(AB$5=$Y7,1,0),0)</f>
        <v>0</v>
      </c>
      <c r="AC7" s="7">
        <f t="shared" si="13"/>
        <v>0</v>
      </c>
      <c r="AD7" s="7">
        <f t="shared" si="13"/>
        <v>0</v>
      </c>
      <c r="AE7" s="7">
        <f t="shared" si="13"/>
        <v>0</v>
      </c>
      <c r="AF7" s="7">
        <f t="shared" si="13"/>
        <v>0</v>
      </c>
      <c r="AG7" s="7">
        <f t="shared" si="13"/>
        <v>0</v>
      </c>
      <c r="AH7" s="7">
        <f t="shared" si="13"/>
        <v>0</v>
      </c>
      <c r="AI7" s="7">
        <f>AB6</f>
        <v>0</v>
      </c>
      <c r="AJ7" s="7">
        <f aca="true" t="shared" si="14" ref="AJ7:AK13">+M7</f>
        <v>2</v>
      </c>
      <c r="AK7" s="7">
        <f t="shared" si="14"/>
        <v>9</v>
      </c>
    </row>
    <row r="8" spans="1:37" ht="13.5" thickBot="1">
      <c r="A8" s="2" t="b">
        <f aca="true" t="shared" si="15" ref="A8:A13">OR(E8=3,E8=4,F8=3,F8=4,G8=3,G8=4,H8=3,H8=4,I8=3,I8=4,J8=3,J8=4,K8=3,K8=4)</f>
        <v>0</v>
      </c>
      <c r="B8" s="17">
        <f ca="1" t="shared" si="5"/>
        <v>7</v>
      </c>
      <c r="C8" s="17">
        <f ca="1" t="shared" si="6"/>
        <v>24</v>
      </c>
      <c r="D8" s="20">
        <f t="shared" si="7"/>
        <v>0</v>
      </c>
      <c r="E8" s="24">
        <f aca="true" t="shared" si="16" ref="E8:K8">IF(E26=0,IF(E27=0,IF(E48=0,IF(E49=0,0,2),1),3),4)</f>
        <v>0</v>
      </c>
      <c r="F8" s="25">
        <f t="shared" si="16"/>
        <v>0</v>
      </c>
      <c r="G8" s="25">
        <f t="shared" si="16"/>
        <v>0</v>
      </c>
      <c r="H8" s="25">
        <f t="shared" si="16"/>
        <v>0</v>
      </c>
      <c r="I8" s="25">
        <f t="shared" si="16"/>
        <v>0</v>
      </c>
      <c r="J8" s="25">
        <f t="shared" si="16"/>
        <v>0</v>
      </c>
      <c r="K8" s="26">
        <f t="shared" si="16"/>
        <v>0</v>
      </c>
      <c r="L8" s="20">
        <f t="shared" si="9"/>
        <v>0</v>
      </c>
      <c r="M8" s="17">
        <f ca="1" t="shared" si="10"/>
        <v>1</v>
      </c>
      <c r="N8" s="17">
        <f ca="1" t="shared" si="11"/>
        <v>27</v>
      </c>
      <c r="O8" s="3" t="b">
        <f aca="true" t="shared" si="17" ref="O8:O13">OR(E8=1,E8=2,F8=1,F8=2,G8=1,G8=2,H8=1,H8=2,I8=1,I8=2,J8=1,J8=2,K8=1,K8=2)</f>
        <v>0</v>
      </c>
      <c r="Q8" s="14" t="s">
        <v>19</v>
      </c>
      <c r="R8" s="4">
        <f>+J4</f>
        <v>10</v>
      </c>
      <c r="S8" s="4">
        <f>+J5</f>
        <v>9</v>
      </c>
      <c r="X8" s="7">
        <f t="shared" si="12"/>
        <v>7</v>
      </c>
      <c r="Y8" s="7">
        <f t="shared" si="12"/>
        <v>24</v>
      </c>
      <c r="Z8" s="15" t="s">
        <v>18</v>
      </c>
      <c r="AA8" s="20">
        <f aca="true" t="shared" si="18" ref="AA8:AA13">SUM(AB8:AH8)</f>
        <v>0</v>
      </c>
      <c r="AB8" s="7">
        <f t="shared" si="13"/>
        <v>0</v>
      </c>
      <c r="AC8" s="7">
        <f t="shared" si="13"/>
        <v>0</v>
      </c>
      <c r="AD8" s="7">
        <f t="shared" si="13"/>
        <v>0</v>
      </c>
      <c r="AE8" s="7">
        <f t="shared" si="13"/>
        <v>0</v>
      </c>
      <c r="AF8" s="7">
        <f t="shared" si="13"/>
        <v>0</v>
      </c>
      <c r="AG8" s="7">
        <f t="shared" si="13"/>
        <v>0</v>
      </c>
      <c r="AH8" s="7">
        <f t="shared" si="13"/>
        <v>0</v>
      </c>
      <c r="AI8" s="7">
        <f>AC6</f>
        <v>0</v>
      </c>
      <c r="AJ8" s="7">
        <f t="shared" si="14"/>
        <v>1</v>
      </c>
      <c r="AK8" s="7">
        <f t="shared" si="14"/>
        <v>27</v>
      </c>
    </row>
    <row r="9" spans="1:37" ht="13.5" thickBot="1">
      <c r="A9" s="2" t="b">
        <f t="shared" si="15"/>
        <v>0</v>
      </c>
      <c r="B9" s="17">
        <f ca="1" t="shared" si="5"/>
        <v>9</v>
      </c>
      <c r="C9" s="17">
        <f ca="1" t="shared" si="6"/>
        <v>21</v>
      </c>
      <c r="D9" s="20">
        <f t="shared" si="7"/>
        <v>0</v>
      </c>
      <c r="E9" s="24">
        <f aca="true" t="shared" si="19" ref="E9:K9">IF(E28=0,IF(E29=0,IF(E50=0,IF(E51=0,0,2),1),3),4)</f>
        <v>0</v>
      </c>
      <c r="F9" s="25">
        <f t="shared" si="19"/>
        <v>0</v>
      </c>
      <c r="G9" s="25">
        <f t="shared" si="19"/>
        <v>0</v>
      </c>
      <c r="H9" s="25">
        <f t="shared" si="19"/>
        <v>0</v>
      </c>
      <c r="I9" s="25">
        <f t="shared" si="19"/>
        <v>0</v>
      </c>
      <c r="J9" s="25">
        <f t="shared" si="19"/>
        <v>0</v>
      </c>
      <c r="K9" s="26">
        <f t="shared" si="19"/>
        <v>0</v>
      </c>
      <c r="L9" s="20">
        <f t="shared" si="9"/>
        <v>0</v>
      </c>
      <c r="M9" s="17">
        <f ca="1" t="shared" si="10"/>
        <v>12</v>
      </c>
      <c r="N9" s="17">
        <f ca="1" t="shared" si="11"/>
        <v>3</v>
      </c>
      <c r="O9" s="3" t="b">
        <f t="shared" si="17"/>
        <v>0</v>
      </c>
      <c r="Q9" s="14" t="s">
        <v>20</v>
      </c>
      <c r="R9" s="4">
        <f>+K4</f>
        <v>8</v>
      </c>
      <c r="S9" s="4">
        <f>+K5</f>
        <v>15</v>
      </c>
      <c r="X9" s="7">
        <f t="shared" si="12"/>
        <v>9</v>
      </c>
      <c r="Y9" s="7">
        <f t="shared" si="12"/>
        <v>21</v>
      </c>
      <c r="Z9" s="15" t="s">
        <v>18</v>
      </c>
      <c r="AA9" s="20">
        <f t="shared" si="18"/>
        <v>0</v>
      </c>
      <c r="AB9" s="7">
        <f t="shared" si="13"/>
        <v>0</v>
      </c>
      <c r="AC9" s="7">
        <f t="shared" si="13"/>
        <v>0</v>
      </c>
      <c r="AD9" s="7">
        <f t="shared" si="13"/>
        <v>0</v>
      </c>
      <c r="AE9" s="7">
        <f t="shared" si="13"/>
        <v>0</v>
      </c>
      <c r="AF9" s="7">
        <f t="shared" si="13"/>
        <v>0</v>
      </c>
      <c r="AG9" s="7">
        <f t="shared" si="13"/>
        <v>0</v>
      </c>
      <c r="AH9" s="7">
        <f t="shared" si="13"/>
        <v>0</v>
      </c>
      <c r="AI9" s="7">
        <f>AD6</f>
        <v>0</v>
      </c>
      <c r="AJ9" s="7">
        <f t="shared" si="14"/>
        <v>12</v>
      </c>
      <c r="AK9" s="7">
        <f t="shared" si="14"/>
        <v>3</v>
      </c>
    </row>
    <row r="10" spans="1:37" ht="13.5" thickBot="1">
      <c r="A10" s="2" t="b">
        <f t="shared" si="15"/>
        <v>0</v>
      </c>
      <c r="B10" s="17">
        <f ca="1" t="shared" si="5"/>
        <v>10</v>
      </c>
      <c r="C10" s="17">
        <f ca="1" t="shared" si="6"/>
        <v>8</v>
      </c>
      <c r="D10" s="20">
        <f t="shared" si="7"/>
        <v>0</v>
      </c>
      <c r="E10" s="24">
        <f aca="true" t="shared" si="20" ref="E10:K10">IF(E30=0,IF(E31=0,IF(E52=0,IF(E53=0,0,2),1),3),4)</f>
        <v>0</v>
      </c>
      <c r="F10" s="25">
        <f t="shared" si="20"/>
        <v>0</v>
      </c>
      <c r="G10" s="25">
        <f t="shared" si="20"/>
        <v>0</v>
      </c>
      <c r="H10" s="25">
        <f t="shared" si="20"/>
        <v>0</v>
      </c>
      <c r="I10" s="25">
        <f t="shared" si="20"/>
        <v>0</v>
      </c>
      <c r="J10" s="25">
        <f t="shared" si="20"/>
        <v>0</v>
      </c>
      <c r="K10" s="26">
        <f t="shared" si="20"/>
        <v>0</v>
      </c>
      <c r="L10" s="20">
        <f t="shared" si="9"/>
        <v>0</v>
      </c>
      <c r="M10" s="17">
        <f ca="1" t="shared" si="10"/>
        <v>10</v>
      </c>
      <c r="N10" s="17">
        <f ca="1" t="shared" si="11"/>
        <v>14</v>
      </c>
      <c r="O10" s="3" t="b">
        <f t="shared" si="17"/>
        <v>0</v>
      </c>
      <c r="Q10" s="14" t="s">
        <v>21</v>
      </c>
      <c r="R10" s="4">
        <f>+E15</f>
        <v>11</v>
      </c>
      <c r="S10" s="4">
        <f>+E16</f>
        <v>20</v>
      </c>
      <c r="X10" s="7">
        <f t="shared" si="12"/>
        <v>10</v>
      </c>
      <c r="Y10" s="7">
        <f t="shared" si="12"/>
        <v>8</v>
      </c>
      <c r="Z10" s="15" t="s">
        <v>18</v>
      </c>
      <c r="AA10" s="20">
        <f t="shared" si="18"/>
        <v>0</v>
      </c>
      <c r="AB10" s="7">
        <f t="shared" si="13"/>
        <v>0</v>
      </c>
      <c r="AC10" s="7">
        <f t="shared" si="13"/>
        <v>0</v>
      </c>
      <c r="AD10" s="7">
        <f t="shared" si="13"/>
        <v>0</v>
      </c>
      <c r="AE10" s="7">
        <f t="shared" si="13"/>
        <v>0</v>
      </c>
      <c r="AF10" s="7">
        <f t="shared" si="13"/>
        <v>0</v>
      </c>
      <c r="AG10" s="7">
        <f t="shared" si="13"/>
        <v>0</v>
      </c>
      <c r="AH10" s="7">
        <f t="shared" si="13"/>
        <v>0</v>
      </c>
      <c r="AI10" s="7">
        <f>+AE6</f>
        <v>0</v>
      </c>
      <c r="AJ10" s="7">
        <f t="shared" si="14"/>
        <v>10</v>
      </c>
      <c r="AK10" s="7">
        <f t="shared" si="14"/>
        <v>14</v>
      </c>
    </row>
    <row r="11" spans="1:37" ht="13.5" thickBot="1">
      <c r="A11" s="2" t="b">
        <f t="shared" si="15"/>
        <v>0</v>
      </c>
      <c r="B11" s="17">
        <f ca="1" t="shared" si="5"/>
        <v>6</v>
      </c>
      <c r="C11" s="17">
        <f ca="1" t="shared" si="6"/>
        <v>20</v>
      </c>
      <c r="D11" s="20">
        <f t="shared" si="7"/>
        <v>0</v>
      </c>
      <c r="E11" s="24">
        <f aca="true" t="shared" si="21" ref="E11:K11">IF(E32=0,IF(E33=0,IF(E54=0,IF(E55=0,0,2),1),3),4)</f>
        <v>0</v>
      </c>
      <c r="F11" s="25">
        <f t="shared" si="21"/>
        <v>0</v>
      </c>
      <c r="G11" s="25">
        <f t="shared" si="21"/>
        <v>0</v>
      </c>
      <c r="H11" s="25">
        <f t="shared" si="21"/>
        <v>0</v>
      </c>
      <c r="I11" s="25">
        <f t="shared" si="21"/>
        <v>0</v>
      </c>
      <c r="J11" s="25">
        <f t="shared" si="21"/>
        <v>0</v>
      </c>
      <c r="K11" s="26">
        <f t="shared" si="21"/>
        <v>0</v>
      </c>
      <c r="L11" s="20">
        <f t="shared" si="9"/>
        <v>0</v>
      </c>
      <c r="M11" s="17">
        <f ca="1" t="shared" si="10"/>
        <v>12</v>
      </c>
      <c r="N11" s="17">
        <f ca="1" t="shared" si="11"/>
        <v>28</v>
      </c>
      <c r="O11" s="3" t="b">
        <f t="shared" si="17"/>
        <v>0</v>
      </c>
      <c r="Q11" s="14" t="s">
        <v>22</v>
      </c>
      <c r="R11" s="4">
        <f>+F15</f>
        <v>1</v>
      </c>
      <c r="S11" s="4">
        <f>+F16</f>
        <v>2</v>
      </c>
      <c r="X11" s="7">
        <f t="shared" si="12"/>
        <v>6</v>
      </c>
      <c r="Y11" s="7">
        <f t="shared" si="12"/>
        <v>20</v>
      </c>
      <c r="Z11" s="15" t="s">
        <v>18</v>
      </c>
      <c r="AA11" s="20">
        <f t="shared" si="18"/>
        <v>0</v>
      </c>
      <c r="AB11" s="7">
        <f t="shared" si="13"/>
        <v>0</v>
      </c>
      <c r="AC11" s="7">
        <f t="shared" si="13"/>
        <v>0</v>
      </c>
      <c r="AD11" s="7">
        <f t="shared" si="13"/>
        <v>0</v>
      </c>
      <c r="AE11" s="7">
        <f t="shared" si="13"/>
        <v>0</v>
      </c>
      <c r="AF11" s="7">
        <f t="shared" si="13"/>
        <v>0</v>
      </c>
      <c r="AG11" s="7">
        <f t="shared" si="13"/>
        <v>0</v>
      </c>
      <c r="AH11" s="7">
        <f t="shared" si="13"/>
        <v>0</v>
      </c>
      <c r="AI11" s="7">
        <f>AF6</f>
        <v>0</v>
      </c>
      <c r="AJ11" s="7">
        <f t="shared" si="14"/>
        <v>12</v>
      </c>
      <c r="AK11" s="7">
        <f t="shared" si="14"/>
        <v>28</v>
      </c>
    </row>
    <row r="12" spans="1:37" ht="13.5" thickBot="1">
      <c r="A12" s="2" t="b">
        <f t="shared" si="15"/>
        <v>0</v>
      </c>
      <c r="B12" s="17">
        <f ca="1" t="shared" si="5"/>
        <v>4</v>
      </c>
      <c r="C12" s="17">
        <f ca="1" t="shared" si="6"/>
        <v>6</v>
      </c>
      <c r="D12" s="20">
        <f t="shared" si="7"/>
        <v>0</v>
      </c>
      <c r="E12" s="24">
        <f aca="true" t="shared" si="22" ref="E12:K12">IF(E34=0,IF(E35=0,IF(E56=0,IF(E57=0,0,2),1),3),4)</f>
        <v>0</v>
      </c>
      <c r="F12" s="25">
        <f t="shared" si="22"/>
        <v>0</v>
      </c>
      <c r="G12" s="25">
        <f t="shared" si="22"/>
        <v>0</v>
      </c>
      <c r="H12" s="25">
        <f t="shared" si="22"/>
        <v>0</v>
      </c>
      <c r="I12" s="25">
        <f t="shared" si="22"/>
        <v>0</v>
      </c>
      <c r="J12" s="25">
        <f t="shared" si="22"/>
        <v>0</v>
      </c>
      <c r="K12" s="26">
        <f t="shared" si="22"/>
        <v>0</v>
      </c>
      <c r="L12" s="20">
        <f t="shared" si="9"/>
        <v>0</v>
      </c>
      <c r="M12" s="17">
        <f ca="1" t="shared" si="10"/>
        <v>10</v>
      </c>
      <c r="N12" s="17">
        <f ca="1" t="shared" si="11"/>
        <v>28</v>
      </c>
      <c r="O12" s="3" t="b">
        <f t="shared" si="17"/>
        <v>0</v>
      </c>
      <c r="Q12" s="14" t="s">
        <v>23</v>
      </c>
      <c r="R12" s="4">
        <f>+G15</f>
        <v>5</v>
      </c>
      <c r="S12" s="4">
        <f>+G16</f>
        <v>21</v>
      </c>
      <c r="X12" s="7">
        <f t="shared" si="12"/>
        <v>4</v>
      </c>
      <c r="Y12" s="7">
        <f t="shared" si="12"/>
        <v>6</v>
      </c>
      <c r="Z12" s="15" t="s">
        <v>18</v>
      </c>
      <c r="AA12" s="20">
        <f t="shared" si="18"/>
        <v>0</v>
      </c>
      <c r="AB12" s="7">
        <f t="shared" si="13"/>
        <v>0</v>
      </c>
      <c r="AC12" s="7">
        <f t="shared" si="13"/>
        <v>0</v>
      </c>
      <c r="AD12" s="7">
        <f t="shared" si="13"/>
        <v>0</v>
      </c>
      <c r="AE12" s="7">
        <f t="shared" si="13"/>
        <v>0</v>
      </c>
      <c r="AF12" s="7">
        <f t="shared" si="13"/>
        <v>0</v>
      </c>
      <c r="AG12" s="7">
        <f t="shared" si="13"/>
        <v>0</v>
      </c>
      <c r="AH12" s="7">
        <f t="shared" si="13"/>
        <v>0</v>
      </c>
      <c r="AI12" s="7">
        <f>AG6</f>
        <v>0</v>
      </c>
      <c r="AJ12" s="7">
        <f t="shared" si="14"/>
        <v>10</v>
      </c>
      <c r="AK12" s="7">
        <f t="shared" si="14"/>
        <v>28</v>
      </c>
    </row>
    <row r="13" spans="1:37" ht="13.5" thickBot="1">
      <c r="A13" s="2" t="b">
        <f t="shared" si="15"/>
        <v>0</v>
      </c>
      <c r="B13" s="17">
        <f ca="1" t="shared" si="5"/>
        <v>11</v>
      </c>
      <c r="C13" s="17">
        <f ca="1" t="shared" si="6"/>
        <v>17</v>
      </c>
      <c r="D13" s="20">
        <f t="shared" si="7"/>
        <v>0</v>
      </c>
      <c r="E13" s="27">
        <f>IF(E36=0,IF(E37=0,IF(E58=0,IF(E59=0,0,2),1),3),4)</f>
        <v>0</v>
      </c>
      <c r="F13" s="28">
        <f aca="true" t="shared" si="23" ref="F13:K13">IF(F36=0,IF(F37=0,IF(F58=0,IF(F59=0,0,2),1),3),4)</f>
        <v>0</v>
      </c>
      <c r="G13" s="28">
        <f t="shared" si="23"/>
        <v>0</v>
      </c>
      <c r="H13" s="28">
        <f t="shared" si="23"/>
        <v>0</v>
      </c>
      <c r="I13" s="28">
        <f t="shared" si="23"/>
        <v>0</v>
      </c>
      <c r="J13" s="28">
        <f t="shared" si="23"/>
        <v>0</v>
      </c>
      <c r="K13" s="29">
        <f t="shared" si="23"/>
        <v>0</v>
      </c>
      <c r="L13" s="20">
        <f t="shared" si="9"/>
        <v>0</v>
      </c>
      <c r="M13" s="17">
        <f ca="1" t="shared" si="10"/>
        <v>7</v>
      </c>
      <c r="N13" s="17">
        <f ca="1" t="shared" si="11"/>
        <v>22</v>
      </c>
      <c r="O13" s="3" t="b">
        <f t="shared" si="17"/>
        <v>0</v>
      </c>
      <c r="Q13" s="14" t="s">
        <v>24</v>
      </c>
      <c r="R13" s="4">
        <f>+H15</f>
        <v>10</v>
      </c>
      <c r="S13" s="4">
        <f>+H16</f>
        <v>1</v>
      </c>
      <c r="X13" s="7">
        <f t="shared" si="12"/>
        <v>11</v>
      </c>
      <c r="Y13" s="7">
        <f t="shared" si="12"/>
        <v>17</v>
      </c>
      <c r="Z13" s="15" t="s">
        <v>18</v>
      </c>
      <c r="AA13" s="20">
        <f t="shared" si="18"/>
        <v>0</v>
      </c>
      <c r="AB13" s="7">
        <f t="shared" si="13"/>
        <v>0</v>
      </c>
      <c r="AC13" s="7">
        <f t="shared" si="13"/>
        <v>0</v>
      </c>
      <c r="AD13" s="7">
        <f t="shared" si="13"/>
        <v>0</v>
      </c>
      <c r="AE13" s="7">
        <f t="shared" si="13"/>
        <v>0</v>
      </c>
      <c r="AF13" s="7">
        <f t="shared" si="13"/>
        <v>0</v>
      </c>
      <c r="AG13" s="7">
        <f t="shared" si="13"/>
        <v>0</v>
      </c>
      <c r="AH13" s="7">
        <f t="shared" si="13"/>
        <v>0</v>
      </c>
      <c r="AI13" s="7">
        <f>AH6</f>
        <v>0</v>
      </c>
      <c r="AJ13" s="7">
        <f t="shared" si="14"/>
        <v>7</v>
      </c>
      <c r="AK13" s="7">
        <f t="shared" si="14"/>
        <v>22</v>
      </c>
    </row>
    <row r="14" spans="1:37" ht="13.5" thickTop="1">
      <c r="A14" s="1"/>
      <c r="E14" s="20">
        <f>IF(AB30&gt;0,"N",IF(AB88&gt;0,"S",0))</f>
        <v>0</v>
      </c>
      <c r="F14" s="20">
        <f aca="true" t="shared" si="24" ref="F14:K14">IF(AC30&gt;0,"N",IF(AC88&gt;0,"S",0))</f>
        <v>0</v>
      </c>
      <c r="G14" s="20">
        <f t="shared" si="24"/>
        <v>0</v>
      </c>
      <c r="H14" s="20">
        <f t="shared" si="24"/>
        <v>0</v>
      </c>
      <c r="I14" s="20">
        <f t="shared" si="24"/>
        <v>0</v>
      </c>
      <c r="J14" s="20">
        <f t="shared" si="24"/>
        <v>0</v>
      </c>
      <c r="K14" s="20">
        <f t="shared" si="24"/>
        <v>0</v>
      </c>
      <c r="O14" s="1"/>
      <c r="Q14" s="14" t="s">
        <v>25</v>
      </c>
      <c r="R14" s="4">
        <f>+I15</f>
        <v>12</v>
      </c>
      <c r="S14" s="4">
        <f>+I16</f>
        <v>20</v>
      </c>
      <c r="X14" s="7"/>
      <c r="Y14" s="7"/>
      <c r="Z14" s="7"/>
      <c r="AA14" s="6" t="s">
        <v>16</v>
      </c>
      <c r="AB14" s="30"/>
      <c r="AC14" s="30"/>
      <c r="AD14" s="30"/>
      <c r="AE14" s="30"/>
      <c r="AF14" s="30"/>
      <c r="AG14" s="30"/>
      <c r="AH14" s="30"/>
      <c r="AI14" s="7"/>
      <c r="AJ14" s="7"/>
      <c r="AK14" s="7"/>
    </row>
    <row r="15" spans="1:37" ht="12.75">
      <c r="A15" s="1"/>
      <c r="B15" s="16" t="s">
        <v>26</v>
      </c>
      <c r="D15" s="6" t="s">
        <v>4</v>
      </c>
      <c r="E15" s="17">
        <f aca="true" ca="1" t="shared" si="25" ref="E15:K15">RANDBETWEEN(1,12)</f>
        <v>11</v>
      </c>
      <c r="F15" s="17">
        <f ca="1" t="shared" si="25"/>
        <v>1</v>
      </c>
      <c r="G15" s="17">
        <f ca="1" t="shared" si="25"/>
        <v>5</v>
      </c>
      <c r="H15" s="17">
        <f ca="1" t="shared" si="25"/>
        <v>10</v>
      </c>
      <c r="I15" s="17">
        <f ca="1" t="shared" si="25"/>
        <v>12</v>
      </c>
      <c r="J15" s="17">
        <f ca="1" t="shared" si="25"/>
        <v>1</v>
      </c>
      <c r="K15" s="17">
        <f ca="1" t="shared" si="25"/>
        <v>7</v>
      </c>
      <c r="M15" s="31"/>
      <c r="N15" s="18" t="s">
        <v>27</v>
      </c>
      <c r="O15" s="1"/>
      <c r="Q15" s="14" t="s">
        <v>28</v>
      </c>
      <c r="R15" s="4">
        <f>+J15</f>
        <v>1</v>
      </c>
      <c r="S15" s="4">
        <f>+J16</f>
        <v>13</v>
      </c>
      <c r="X15" s="7"/>
      <c r="Z15" s="7"/>
      <c r="AA15" s="6"/>
      <c r="AB15" s="7"/>
      <c r="AC15" s="6" t="s">
        <v>29</v>
      </c>
      <c r="AD15" s="7"/>
      <c r="AE15" s="7"/>
      <c r="AF15" s="7"/>
      <c r="AG15" s="7"/>
      <c r="AH15" s="7"/>
      <c r="AI15" s="7"/>
      <c r="AJ15" s="7"/>
      <c r="AK15" s="7"/>
    </row>
    <row r="16" spans="1:37" ht="12.75">
      <c r="A16" s="1"/>
      <c r="D16" s="6" t="s">
        <v>5</v>
      </c>
      <c r="E16" s="17">
        <f aca="true" ca="1" t="shared" si="26" ref="E16:K16">RANDBETWEEN(1,30)</f>
        <v>20</v>
      </c>
      <c r="F16" s="17">
        <f ca="1" t="shared" si="26"/>
        <v>2</v>
      </c>
      <c r="G16" s="17">
        <f ca="1" t="shared" si="26"/>
        <v>21</v>
      </c>
      <c r="H16" s="17">
        <f ca="1" t="shared" si="26"/>
        <v>1</v>
      </c>
      <c r="I16" s="17">
        <f ca="1" t="shared" si="26"/>
        <v>20</v>
      </c>
      <c r="J16" s="17">
        <f ca="1" t="shared" si="26"/>
        <v>13</v>
      </c>
      <c r="K16" s="17">
        <f ca="1" t="shared" si="26"/>
        <v>23</v>
      </c>
      <c r="O16" s="1"/>
      <c r="Q16" s="14" t="s">
        <v>30</v>
      </c>
      <c r="R16" s="4">
        <f>+K15</f>
        <v>7</v>
      </c>
      <c r="S16" s="4">
        <f>+K16</f>
        <v>23</v>
      </c>
      <c r="X16" s="7"/>
      <c r="Z16" s="7"/>
      <c r="AA16" s="6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12.75">
      <c r="A17" s="1"/>
      <c r="B17" s="1"/>
      <c r="C17" s="1"/>
      <c r="D17" s="1"/>
      <c r="E17" s="32" t="b">
        <f>OR(E7=2,E7=3,E8=2,E8=3,E9=2,E9=3,E10=2,E10=3,E11=2,E11=3,E12=2,E12=3,E13=2,E13=3)</f>
        <v>0</v>
      </c>
      <c r="F17" s="32" t="b">
        <f aca="true" t="shared" si="27" ref="F17:K17">OR(F7=2,F7=3,F8=2,F8=3,F9=2,F9=3,F10=2,F10=3,F11=2,F11=3,F12=2,F12=3,F13=2,F13=3)</f>
        <v>0</v>
      </c>
      <c r="G17" s="32" t="b">
        <f t="shared" si="27"/>
        <v>0</v>
      </c>
      <c r="H17" s="32" t="b">
        <f t="shared" si="27"/>
        <v>0</v>
      </c>
      <c r="I17" s="32" t="b">
        <f t="shared" si="27"/>
        <v>0</v>
      </c>
      <c r="J17" s="32" t="b">
        <f t="shared" si="27"/>
        <v>0</v>
      </c>
      <c r="K17" s="32" t="b">
        <f t="shared" si="27"/>
        <v>0</v>
      </c>
      <c r="L17" s="1"/>
      <c r="M17" s="1"/>
      <c r="N17" s="1"/>
      <c r="O17" s="1"/>
      <c r="Q17" s="14" t="s">
        <v>31</v>
      </c>
      <c r="R17" s="4">
        <f aca="true" t="shared" si="28" ref="R17:S23">M7</f>
        <v>2</v>
      </c>
      <c r="S17" s="4">
        <f t="shared" si="28"/>
        <v>9</v>
      </c>
      <c r="X17" s="7"/>
      <c r="Y17" s="6"/>
      <c r="Z17" s="7"/>
      <c r="AA17" s="6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12.75">
      <c r="A18" s="33"/>
      <c r="B18" s="33" t="s">
        <v>32</v>
      </c>
      <c r="C18" s="34" t="s">
        <v>33</v>
      </c>
      <c r="D18" s="33"/>
      <c r="E18" s="33"/>
      <c r="F18" s="33"/>
      <c r="G18" s="33"/>
      <c r="H18" s="33"/>
      <c r="J18" s="33"/>
      <c r="K18" s="33"/>
      <c r="L18" s="33"/>
      <c r="M18" s="33"/>
      <c r="N18" s="33"/>
      <c r="Q18" s="14" t="s">
        <v>34</v>
      </c>
      <c r="R18" s="4">
        <f t="shared" si="28"/>
        <v>1</v>
      </c>
      <c r="S18" s="4">
        <f t="shared" si="28"/>
        <v>27</v>
      </c>
      <c r="X18" s="1"/>
      <c r="Y18" s="1"/>
      <c r="Z18" s="35"/>
      <c r="AA18" s="35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2.75">
      <c r="A19" s="33"/>
      <c r="B19" s="33" t="s">
        <v>35</v>
      </c>
      <c r="C19" s="34" t="s">
        <v>36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Q19" s="14" t="s">
        <v>37</v>
      </c>
      <c r="R19" s="4">
        <f t="shared" si="28"/>
        <v>12</v>
      </c>
      <c r="S19" s="4">
        <f t="shared" si="28"/>
        <v>3</v>
      </c>
      <c r="X19" s="6" t="s">
        <v>38</v>
      </c>
      <c r="Y19" s="7"/>
      <c r="Z19" s="15" t="s">
        <v>39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2:37" ht="12.75">
      <c r="B20" s="13" t="s">
        <v>40</v>
      </c>
      <c r="C20" s="5" t="s">
        <v>41</v>
      </c>
      <c r="Q20" s="14" t="s">
        <v>42</v>
      </c>
      <c r="R20" s="4">
        <f t="shared" si="28"/>
        <v>10</v>
      </c>
      <c r="S20" s="4">
        <f t="shared" si="28"/>
        <v>14</v>
      </c>
      <c r="X20" s="7"/>
      <c r="Y20" s="6" t="s">
        <v>4</v>
      </c>
      <c r="Z20" s="7"/>
      <c r="AA20" s="6"/>
      <c r="AB20" s="7">
        <f aca="true" t="shared" si="29" ref="AB20:AH21">+E4</f>
        <v>11</v>
      </c>
      <c r="AC20" s="7">
        <f t="shared" si="29"/>
        <v>10</v>
      </c>
      <c r="AD20" s="7">
        <f t="shared" si="29"/>
        <v>12</v>
      </c>
      <c r="AE20" s="7">
        <f t="shared" si="29"/>
        <v>11</v>
      </c>
      <c r="AF20" s="7">
        <f t="shared" si="29"/>
        <v>5</v>
      </c>
      <c r="AG20" s="7">
        <f t="shared" si="29"/>
        <v>10</v>
      </c>
      <c r="AH20" s="7">
        <f t="shared" si="29"/>
        <v>8</v>
      </c>
      <c r="AI20" s="7"/>
      <c r="AJ20" s="6" t="s">
        <v>38</v>
      </c>
      <c r="AK20" s="15" t="s">
        <v>43</v>
      </c>
    </row>
    <row r="21" spans="1:37" ht="12.75">
      <c r="A21" s="36" t="s">
        <v>44</v>
      </c>
      <c r="C21" s="6" t="s">
        <v>4</v>
      </c>
      <c r="D21" s="6"/>
      <c r="E21" s="7">
        <f aca="true" t="shared" si="30" ref="E21:K22">+E4</f>
        <v>11</v>
      </c>
      <c r="F21" s="7">
        <f t="shared" si="30"/>
        <v>10</v>
      </c>
      <c r="G21" s="7">
        <f t="shared" si="30"/>
        <v>12</v>
      </c>
      <c r="H21" s="7">
        <f t="shared" si="30"/>
        <v>11</v>
      </c>
      <c r="I21" s="7">
        <f t="shared" si="30"/>
        <v>5</v>
      </c>
      <c r="J21" s="7">
        <f t="shared" si="30"/>
        <v>10</v>
      </c>
      <c r="K21" s="7">
        <f t="shared" si="30"/>
        <v>8</v>
      </c>
      <c r="M21" s="19" t="s">
        <v>45</v>
      </c>
      <c r="N21" s="15" t="s">
        <v>46</v>
      </c>
      <c r="Q21" s="14" t="s">
        <v>47</v>
      </c>
      <c r="R21" s="4">
        <f t="shared" si="28"/>
        <v>12</v>
      </c>
      <c r="S21" s="4">
        <f t="shared" si="28"/>
        <v>28</v>
      </c>
      <c r="X21" s="7"/>
      <c r="Y21" s="6" t="s">
        <v>5</v>
      </c>
      <c r="Z21" s="7"/>
      <c r="AA21" s="6"/>
      <c r="AB21" s="7">
        <f t="shared" si="29"/>
        <v>22</v>
      </c>
      <c r="AC21" s="7">
        <f t="shared" si="29"/>
        <v>29</v>
      </c>
      <c r="AD21" s="7">
        <f t="shared" si="29"/>
        <v>7</v>
      </c>
      <c r="AE21" s="7">
        <f t="shared" si="29"/>
        <v>30</v>
      </c>
      <c r="AF21" s="7">
        <f t="shared" si="29"/>
        <v>28</v>
      </c>
      <c r="AG21" s="7">
        <f t="shared" si="29"/>
        <v>9</v>
      </c>
      <c r="AH21" s="7">
        <f t="shared" si="29"/>
        <v>15</v>
      </c>
      <c r="AI21" s="7"/>
      <c r="AJ21" s="6"/>
      <c r="AK21" s="15"/>
    </row>
    <row r="22" spans="1:37" ht="12.75">
      <c r="A22" s="36" t="s">
        <v>48</v>
      </c>
      <c r="C22" s="6" t="s">
        <v>5</v>
      </c>
      <c r="D22" s="6"/>
      <c r="E22" s="7">
        <f t="shared" si="30"/>
        <v>22</v>
      </c>
      <c r="F22" s="7">
        <f t="shared" si="30"/>
        <v>29</v>
      </c>
      <c r="G22" s="7">
        <f t="shared" si="30"/>
        <v>7</v>
      </c>
      <c r="H22" s="7">
        <f t="shared" si="30"/>
        <v>30</v>
      </c>
      <c r="I22" s="7">
        <f t="shared" si="30"/>
        <v>28</v>
      </c>
      <c r="J22" s="7">
        <f t="shared" si="30"/>
        <v>9</v>
      </c>
      <c r="K22" s="7">
        <f t="shared" si="30"/>
        <v>15</v>
      </c>
      <c r="M22" s="19" t="s">
        <v>49</v>
      </c>
      <c r="N22" s="15" t="s">
        <v>50</v>
      </c>
      <c r="Q22" s="14" t="s">
        <v>51</v>
      </c>
      <c r="R22" s="4">
        <f t="shared" si="28"/>
        <v>10</v>
      </c>
      <c r="S22" s="4">
        <f t="shared" si="28"/>
        <v>28</v>
      </c>
      <c r="X22" s="6" t="s">
        <v>4</v>
      </c>
      <c r="Y22" s="6" t="s">
        <v>5</v>
      </c>
      <c r="Z22" s="7"/>
      <c r="AA22" s="6" t="s">
        <v>52</v>
      </c>
      <c r="AB22" s="20">
        <f aca="true" t="shared" si="31" ref="AB22:AH22">SUM(AB23:AB29)</f>
        <v>0</v>
      </c>
      <c r="AC22" s="20">
        <f t="shared" si="31"/>
        <v>0</v>
      </c>
      <c r="AD22" s="20">
        <f t="shared" si="31"/>
        <v>0</v>
      </c>
      <c r="AE22" s="20">
        <f t="shared" si="31"/>
        <v>0</v>
      </c>
      <c r="AF22" s="20">
        <f t="shared" si="31"/>
        <v>0</v>
      </c>
      <c r="AG22" s="20">
        <f t="shared" si="31"/>
        <v>0</v>
      </c>
      <c r="AH22" s="20">
        <f t="shared" si="31"/>
        <v>0</v>
      </c>
      <c r="AI22" s="6" t="s">
        <v>16</v>
      </c>
      <c r="AJ22" s="6"/>
      <c r="AK22" s="6"/>
    </row>
    <row r="23" spans="1:37" ht="12.75">
      <c r="A23" s="6" t="s">
        <v>4</v>
      </c>
      <c r="B23" s="6" t="s">
        <v>5</v>
      </c>
      <c r="M23" s="6" t="s">
        <v>4</v>
      </c>
      <c r="N23" s="6" t="s">
        <v>5</v>
      </c>
      <c r="O23" s="6"/>
      <c r="Q23" s="14" t="s">
        <v>53</v>
      </c>
      <c r="R23" s="4">
        <f t="shared" si="28"/>
        <v>7</v>
      </c>
      <c r="S23" s="4">
        <f t="shared" si="28"/>
        <v>22</v>
      </c>
      <c r="X23" s="7">
        <f>+AB31</f>
        <v>11</v>
      </c>
      <c r="Y23" s="7">
        <f>+AB32</f>
        <v>20</v>
      </c>
      <c r="Z23" s="15" t="s">
        <v>54</v>
      </c>
      <c r="AA23" s="20">
        <f>SUM(AB23:AH23)</f>
        <v>0</v>
      </c>
      <c r="AB23" s="7">
        <f aca="true" t="shared" si="32" ref="AB23:AH29">IF(AB$20=$X23,IF(AB$21=$Y23,1,0),0)</f>
        <v>0</v>
      </c>
      <c r="AC23" s="7">
        <f t="shared" si="32"/>
        <v>0</v>
      </c>
      <c r="AD23" s="7">
        <f t="shared" si="32"/>
        <v>0</v>
      </c>
      <c r="AE23" s="7">
        <f t="shared" si="32"/>
        <v>0</v>
      </c>
      <c r="AF23" s="7">
        <f t="shared" si="32"/>
        <v>0</v>
      </c>
      <c r="AG23" s="7">
        <f t="shared" si="32"/>
        <v>0</v>
      </c>
      <c r="AH23" s="7">
        <f t="shared" si="32"/>
        <v>0</v>
      </c>
      <c r="AI23" s="30"/>
      <c r="AJ23" s="7"/>
      <c r="AK23" s="7"/>
    </row>
    <row r="24" spans="1:37" ht="12.75">
      <c r="A24" s="7">
        <f>+B7</f>
        <v>3</v>
      </c>
      <c r="B24" s="6">
        <f>+C7</f>
        <v>13</v>
      </c>
      <c r="C24" s="6" t="s">
        <v>45</v>
      </c>
      <c r="D24" s="6"/>
      <c r="E24" s="37">
        <f aca="true" t="shared" si="33" ref="E24:K24">IF($B7=E$4,IF($C7=E$5,1,0),0)</f>
        <v>0</v>
      </c>
      <c r="F24" s="37">
        <f t="shared" si="33"/>
        <v>0</v>
      </c>
      <c r="G24" s="37">
        <f t="shared" si="33"/>
        <v>0</v>
      </c>
      <c r="H24" s="37">
        <f t="shared" si="33"/>
        <v>0</v>
      </c>
      <c r="I24" s="37">
        <f t="shared" si="33"/>
        <v>0</v>
      </c>
      <c r="J24" s="37">
        <f t="shared" si="33"/>
        <v>0</v>
      </c>
      <c r="K24" s="37">
        <f t="shared" si="33"/>
        <v>0</v>
      </c>
      <c r="M24" s="7">
        <f>+M7</f>
        <v>2</v>
      </c>
      <c r="N24" s="6">
        <f>+N7</f>
        <v>9</v>
      </c>
      <c r="O24" s="7"/>
      <c r="Q24" s="14" t="s">
        <v>55</v>
      </c>
      <c r="R24" s="4">
        <f aca="true" t="shared" si="34" ref="R24:S30">+B7</f>
        <v>3</v>
      </c>
      <c r="S24" s="4">
        <f t="shared" si="34"/>
        <v>13</v>
      </c>
      <c r="X24" s="7">
        <f>+AC31</f>
        <v>1</v>
      </c>
      <c r="Y24" s="7">
        <f>+AC32</f>
        <v>2</v>
      </c>
      <c r="Z24" s="15" t="s">
        <v>54</v>
      </c>
      <c r="AA24" s="20">
        <f aca="true" t="shared" si="35" ref="AA24:AA29">SUM(AB24:AH24)</f>
        <v>0</v>
      </c>
      <c r="AB24" s="7">
        <f t="shared" si="32"/>
        <v>0</v>
      </c>
      <c r="AC24" s="7">
        <f t="shared" si="32"/>
        <v>0</v>
      </c>
      <c r="AD24" s="7">
        <f t="shared" si="32"/>
        <v>0</v>
      </c>
      <c r="AE24" s="7">
        <f t="shared" si="32"/>
        <v>0</v>
      </c>
      <c r="AF24" s="7">
        <f t="shared" si="32"/>
        <v>0</v>
      </c>
      <c r="AG24" s="7">
        <f t="shared" si="32"/>
        <v>0</v>
      </c>
      <c r="AH24" s="7">
        <f t="shared" si="32"/>
        <v>0</v>
      </c>
      <c r="AI24" s="30"/>
      <c r="AJ24" s="7"/>
      <c r="AK24" s="7"/>
    </row>
    <row r="25" spans="3:37" ht="12.75">
      <c r="C25" s="6" t="s">
        <v>49</v>
      </c>
      <c r="D25" s="6"/>
      <c r="E25" s="37">
        <f aca="true" t="shared" si="36" ref="E25:K25">IF($B7=E$15,IF($C7=E$16,1,0),0)</f>
        <v>0</v>
      </c>
      <c r="F25" s="37">
        <f t="shared" si="36"/>
        <v>0</v>
      </c>
      <c r="G25" s="37">
        <f t="shared" si="36"/>
        <v>0</v>
      </c>
      <c r="H25" s="37">
        <f t="shared" si="36"/>
        <v>0</v>
      </c>
      <c r="I25" s="37">
        <f t="shared" si="36"/>
        <v>0</v>
      </c>
      <c r="J25" s="37">
        <f t="shared" si="36"/>
        <v>0</v>
      </c>
      <c r="K25" s="37">
        <f t="shared" si="36"/>
        <v>0</v>
      </c>
      <c r="N25" s="6"/>
      <c r="O25" s="7"/>
      <c r="Q25" s="14" t="s">
        <v>56</v>
      </c>
      <c r="R25" s="4">
        <f t="shared" si="34"/>
        <v>7</v>
      </c>
      <c r="S25" s="4">
        <f t="shared" si="34"/>
        <v>24</v>
      </c>
      <c r="X25" s="7">
        <f>+AD31</f>
        <v>5</v>
      </c>
      <c r="Y25" s="7">
        <f>+AD32</f>
        <v>21</v>
      </c>
      <c r="Z25" s="15" t="s">
        <v>54</v>
      </c>
      <c r="AA25" s="20">
        <f t="shared" si="35"/>
        <v>0</v>
      </c>
      <c r="AB25" s="7">
        <f t="shared" si="32"/>
        <v>0</v>
      </c>
      <c r="AC25" s="7">
        <f t="shared" si="32"/>
        <v>0</v>
      </c>
      <c r="AD25" s="7">
        <f t="shared" si="32"/>
        <v>0</v>
      </c>
      <c r="AE25" s="7">
        <f t="shared" si="32"/>
        <v>0</v>
      </c>
      <c r="AF25" s="7">
        <f t="shared" si="32"/>
        <v>0</v>
      </c>
      <c r="AG25" s="7">
        <f t="shared" si="32"/>
        <v>0</v>
      </c>
      <c r="AH25" s="7">
        <f t="shared" si="32"/>
        <v>0</v>
      </c>
      <c r="AI25" s="30"/>
      <c r="AJ25" s="7"/>
      <c r="AK25" s="7"/>
    </row>
    <row r="26" spans="1:37" ht="12.75">
      <c r="A26" s="7">
        <f>+B8</f>
        <v>7</v>
      </c>
      <c r="B26" s="6">
        <f>+C8</f>
        <v>24</v>
      </c>
      <c r="C26" s="6" t="s">
        <v>45</v>
      </c>
      <c r="D26" s="6"/>
      <c r="E26" s="37">
        <f aca="true" t="shared" si="37" ref="E26:K26">IF($B8=E$4,IF($C8=E$5,1,0),0)</f>
        <v>0</v>
      </c>
      <c r="F26" s="37">
        <f t="shared" si="37"/>
        <v>0</v>
      </c>
      <c r="G26" s="37">
        <f t="shared" si="37"/>
        <v>0</v>
      </c>
      <c r="H26" s="37">
        <f t="shared" si="37"/>
        <v>0</v>
      </c>
      <c r="I26" s="37">
        <f t="shared" si="37"/>
        <v>0</v>
      </c>
      <c r="J26" s="37">
        <f t="shared" si="37"/>
        <v>0</v>
      </c>
      <c r="K26" s="37">
        <f t="shared" si="37"/>
        <v>0</v>
      </c>
      <c r="M26" s="7">
        <f>+M8</f>
        <v>1</v>
      </c>
      <c r="N26" s="6">
        <f>+N8</f>
        <v>27</v>
      </c>
      <c r="O26" s="7"/>
      <c r="Q26" s="14" t="s">
        <v>57</v>
      </c>
      <c r="R26" s="4">
        <f t="shared" si="34"/>
        <v>9</v>
      </c>
      <c r="S26" s="4">
        <f t="shared" si="34"/>
        <v>21</v>
      </c>
      <c r="X26" s="7">
        <f>+AE31</f>
        <v>10</v>
      </c>
      <c r="Y26" s="7">
        <f>+AE32</f>
        <v>1</v>
      </c>
      <c r="Z26" s="15" t="s">
        <v>54</v>
      </c>
      <c r="AA26" s="20">
        <f t="shared" si="35"/>
        <v>0</v>
      </c>
      <c r="AB26" s="7">
        <f t="shared" si="32"/>
        <v>0</v>
      </c>
      <c r="AC26" s="7">
        <f t="shared" si="32"/>
        <v>0</v>
      </c>
      <c r="AD26" s="7">
        <f t="shared" si="32"/>
        <v>0</v>
      </c>
      <c r="AE26" s="7">
        <f t="shared" si="32"/>
        <v>0</v>
      </c>
      <c r="AF26" s="7">
        <f t="shared" si="32"/>
        <v>0</v>
      </c>
      <c r="AG26" s="7">
        <f t="shared" si="32"/>
        <v>0</v>
      </c>
      <c r="AH26" s="7">
        <f t="shared" si="32"/>
        <v>0</v>
      </c>
      <c r="AI26" s="30"/>
      <c r="AJ26" s="7"/>
      <c r="AK26" s="7"/>
    </row>
    <row r="27" spans="3:37" ht="12.75">
      <c r="C27" s="6" t="s">
        <v>49</v>
      </c>
      <c r="D27" s="6"/>
      <c r="E27" s="37">
        <f aca="true" t="shared" si="38" ref="E27:K27">IF($B8=E$15,IF($C8=E$16,1,0),0)</f>
        <v>0</v>
      </c>
      <c r="F27" s="37">
        <f t="shared" si="38"/>
        <v>0</v>
      </c>
      <c r="G27" s="37">
        <f t="shared" si="38"/>
        <v>0</v>
      </c>
      <c r="H27" s="37">
        <f t="shared" si="38"/>
        <v>0</v>
      </c>
      <c r="I27" s="37">
        <f t="shared" si="38"/>
        <v>0</v>
      </c>
      <c r="J27" s="37">
        <f t="shared" si="38"/>
        <v>0</v>
      </c>
      <c r="K27" s="37">
        <f t="shared" si="38"/>
        <v>0</v>
      </c>
      <c r="N27" s="6"/>
      <c r="O27" s="7"/>
      <c r="Q27" s="14" t="s">
        <v>58</v>
      </c>
      <c r="R27" s="4">
        <f t="shared" si="34"/>
        <v>10</v>
      </c>
      <c r="S27" s="4">
        <f t="shared" si="34"/>
        <v>8</v>
      </c>
      <c r="X27" s="7">
        <f>+AF31</f>
        <v>12</v>
      </c>
      <c r="Y27" s="7">
        <f>+AF32</f>
        <v>20</v>
      </c>
      <c r="Z27" s="15" t="s">
        <v>54</v>
      </c>
      <c r="AA27" s="20">
        <f t="shared" si="35"/>
        <v>0</v>
      </c>
      <c r="AB27" s="7">
        <f t="shared" si="32"/>
        <v>0</v>
      </c>
      <c r="AC27" s="7">
        <f t="shared" si="32"/>
        <v>0</v>
      </c>
      <c r="AD27" s="7">
        <f t="shared" si="32"/>
        <v>0</v>
      </c>
      <c r="AE27" s="7">
        <f t="shared" si="32"/>
        <v>0</v>
      </c>
      <c r="AF27" s="7">
        <f t="shared" si="32"/>
        <v>0</v>
      </c>
      <c r="AG27" s="7">
        <f t="shared" si="32"/>
        <v>0</v>
      </c>
      <c r="AH27" s="7">
        <f t="shared" si="32"/>
        <v>0</v>
      </c>
      <c r="AI27" s="30"/>
      <c r="AJ27" s="7"/>
      <c r="AK27" s="7"/>
    </row>
    <row r="28" spans="1:37" ht="12.75">
      <c r="A28" s="7">
        <f>+B9</f>
        <v>9</v>
      </c>
      <c r="B28" s="6">
        <f>+C9</f>
        <v>21</v>
      </c>
      <c r="C28" s="6" t="s">
        <v>45</v>
      </c>
      <c r="D28" s="6"/>
      <c r="E28" s="37">
        <f aca="true" t="shared" si="39" ref="E28:K28">IF($B9=E$4,IF($C9=E$5,1,0),0)</f>
        <v>0</v>
      </c>
      <c r="F28" s="37">
        <f t="shared" si="39"/>
        <v>0</v>
      </c>
      <c r="G28" s="37">
        <f t="shared" si="39"/>
        <v>0</v>
      </c>
      <c r="H28" s="37">
        <f t="shared" si="39"/>
        <v>0</v>
      </c>
      <c r="I28" s="37">
        <f t="shared" si="39"/>
        <v>0</v>
      </c>
      <c r="J28" s="37">
        <f t="shared" si="39"/>
        <v>0</v>
      </c>
      <c r="K28" s="37">
        <f t="shared" si="39"/>
        <v>0</v>
      </c>
      <c r="M28" s="7">
        <f>+M9</f>
        <v>12</v>
      </c>
      <c r="N28" s="6">
        <f>+N9</f>
        <v>3</v>
      </c>
      <c r="O28" s="7"/>
      <c r="Q28" s="14" t="s">
        <v>59</v>
      </c>
      <c r="R28" s="4">
        <f t="shared" si="34"/>
        <v>6</v>
      </c>
      <c r="S28" s="4">
        <f t="shared" si="34"/>
        <v>20</v>
      </c>
      <c r="X28" s="7">
        <f>+AG31</f>
        <v>1</v>
      </c>
      <c r="Y28" s="7">
        <f>+AG32</f>
        <v>13</v>
      </c>
      <c r="Z28" s="15" t="s">
        <v>54</v>
      </c>
      <c r="AA28" s="20">
        <f t="shared" si="35"/>
        <v>0</v>
      </c>
      <c r="AB28" s="7">
        <f t="shared" si="32"/>
        <v>0</v>
      </c>
      <c r="AC28" s="7">
        <f t="shared" si="32"/>
        <v>0</v>
      </c>
      <c r="AD28" s="7">
        <f t="shared" si="32"/>
        <v>0</v>
      </c>
      <c r="AE28" s="7">
        <f t="shared" si="32"/>
        <v>0</v>
      </c>
      <c r="AF28" s="7">
        <f t="shared" si="32"/>
        <v>0</v>
      </c>
      <c r="AG28" s="7">
        <f t="shared" si="32"/>
        <v>0</v>
      </c>
      <c r="AH28" s="7">
        <f t="shared" si="32"/>
        <v>0</v>
      </c>
      <c r="AI28" s="30"/>
      <c r="AJ28" s="7"/>
      <c r="AK28" s="7"/>
    </row>
    <row r="29" spans="3:37" ht="12.75">
      <c r="C29" s="6" t="s">
        <v>49</v>
      </c>
      <c r="D29" s="6"/>
      <c r="E29" s="37">
        <f aca="true" t="shared" si="40" ref="E29:K29">IF($B9=E$15,IF($C9=E$16,1,0),0)</f>
        <v>0</v>
      </c>
      <c r="F29" s="37">
        <f t="shared" si="40"/>
        <v>0</v>
      </c>
      <c r="G29" s="37">
        <f t="shared" si="40"/>
        <v>0</v>
      </c>
      <c r="H29" s="37">
        <f t="shared" si="40"/>
        <v>0</v>
      </c>
      <c r="I29" s="37">
        <f t="shared" si="40"/>
        <v>0</v>
      </c>
      <c r="J29" s="37">
        <f t="shared" si="40"/>
        <v>0</v>
      </c>
      <c r="K29" s="37">
        <f t="shared" si="40"/>
        <v>0</v>
      </c>
      <c r="N29" s="6"/>
      <c r="O29" s="7"/>
      <c r="Q29" s="14" t="s">
        <v>60</v>
      </c>
      <c r="R29" s="4">
        <f t="shared" si="34"/>
        <v>4</v>
      </c>
      <c r="S29" s="4">
        <f t="shared" si="34"/>
        <v>6</v>
      </c>
      <c r="X29" s="7">
        <f>+AH31</f>
        <v>7</v>
      </c>
      <c r="Y29" s="7">
        <f>+AH32</f>
        <v>23</v>
      </c>
      <c r="Z29" s="15" t="s">
        <v>54</v>
      </c>
      <c r="AA29" s="20">
        <f t="shared" si="35"/>
        <v>0</v>
      </c>
      <c r="AB29" s="7">
        <f t="shared" si="32"/>
        <v>0</v>
      </c>
      <c r="AC29" s="7">
        <f t="shared" si="32"/>
        <v>0</v>
      </c>
      <c r="AD29" s="7">
        <f t="shared" si="32"/>
        <v>0</v>
      </c>
      <c r="AE29" s="7">
        <f t="shared" si="32"/>
        <v>0</v>
      </c>
      <c r="AF29" s="7">
        <f t="shared" si="32"/>
        <v>0</v>
      </c>
      <c r="AG29" s="7">
        <f t="shared" si="32"/>
        <v>0</v>
      </c>
      <c r="AH29" s="7">
        <f t="shared" si="32"/>
        <v>0</v>
      </c>
      <c r="AI29" s="30"/>
      <c r="AJ29" s="7"/>
      <c r="AK29" s="7"/>
    </row>
    <row r="30" spans="1:37" ht="12.75">
      <c r="A30" s="7">
        <f>+B10</f>
        <v>10</v>
      </c>
      <c r="B30" s="6">
        <f>+C10</f>
        <v>8</v>
      </c>
      <c r="C30" s="6" t="s">
        <v>45</v>
      </c>
      <c r="D30" s="6"/>
      <c r="E30" s="37">
        <f aca="true" t="shared" si="41" ref="E30:K30">IF($B10=E$4,IF($C10=E$5,1,0),0)</f>
        <v>0</v>
      </c>
      <c r="F30" s="37">
        <f t="shared" si="41"/>
        <v>0</v>
      </c>
      <c r="G30" s="37">
        <f t="shared" si="41"/>
        <v>0</v>
      </c>
      <c r="H30" s="37">
        <f t="shared" si="41"/>
        <v>0</v>
      </c>
      <c r="I30" s="37">
        <f t="shared" si="41"/>
        <v>0</v>
      </c>
      <c r="J30" s="37">
        <f t="shared" si="41"/>
        <v>0</v>
      </c>
      <c r="K30" s="37">
        <f t="shared" si="41"/>
        <v>0</v>
      </c>
      <c r="M30" s="7">
        <f>+M10</f>
        <v>10</v>
      </c>
      <c r="N30" s="6">
        <f>+N10</f>
        <v>14</v>
      </c>
      <c r="O30" s="7"/>
      <c r="Q30" s="14" t="s">
        <v>61</v>
      </c>
      <c r="R30" s="4">
        <f t="shared" si="34"/>
        <v>11</v>
      </c>
      <c r="S30" s="4">
        <f t="shared" si="34"/>
        <v>17</v>
      </c>
      <c r="X30" s="7"/>
      <c r="Y30" s="7"/>
      <c r="Z30" s="7"/>
      <c r="AA30" s="6" t="s">
        <v>62</v>
      </c>
      <c r="AB30" s="20">
        <f>+$AA23</f>
        <v>0</v>
      </c>
      <c r="AC30" s="20">
        <f>+$AA24</f>
        <v>0</v>
      </c>
      <c r="AD30" s="20">
        <f>+$AA25</f>
        <v>0</v>
      </c>
      <c r="AE30" s="20">
        <f>+$AA26</f>
        <v>0</v>
      </c>
      <c r="AF30" s="20">
        <f>+$AA27</f>
        <v>0</v>
      </c>
      <c r="AG30" s="20">
        <f>+$AA28</f>
        <v>0</v>
      </c>
      <c r="AH30" s="20">
        <f>+$AA29</f>
        <v>0</v>
      </c>
      <c r="AI30" s="15" t="s">
        <v>63</v>
      </c>
      <c r="AJ30" s="7"/>
      <c r="AK30" s="7"/>
    </row>
    <row r="31" spans="3:37" ht="12.75">
      <c r="C31" s="6" t="s">
        <v>49</v>
      </c>
      <c r="D31" s="6"/>
      <c r="E31" s="37">
        <f aca="true" t="shared" si="42" ref="E31:K31">IF($B10=E$15,IF($C10=E$16,1,0),0)</f>
        <v>0</v>
      </c>
      <c r="F31" s="37">
        <f t="shared" si="42"/>
        <v>0</v>
      </c>
      <c r="G31" s="37">
        <f t="shared" si="42"/>
        <v>0</v>
      </c>
      <c r="H31" s="37">
        <f t="shared" si="42"/>
        <v>0</v>
      </c>
      <c r="I31" s="37">
        <f t="shared" si="42"/>
        <v>0</v>
      </c>
      <c r="J31" s="37">
        <f t="shared" si="42"/>
        <v>0</v>
      </c>
      <c r="K31" s="37">
        <f t="shared" si="42"/>
        <v>0</v>
      </c>
      <c r="N31" s="6"/>
      <c r="O31" s="7"/>
      <c r="X31" s="7"/>
      <c r="Z31" s="7"/>
      <c r="AA31" s="6" t="s">
        <v>4</v>
      </c>
      <c r="AB31" s="7">
        <f aca="true" t="shared" si="43" ref="AB31:AH32">+E15</f>
        <v>11</v>
      </c>
      <c r="AC31" s="7">
        <f t="shared" si="43"/>
        <v>1</v>
      </c>
      <c r="AD31" s="7">
        <f t="shared" si="43"/>
        <v>5</v>
      </c>
      <c r="AE31" s="7">
        <f t="shared" si="43"/>
        <v>10</v>
      </c>
      <c r="AF31" s="7">
        <f t="shared" si="43"/>
        <v>12</v>
      </c>
      <c r="AG31" s="7">
        <f t="shared" si="43"/>
        <v>1</v>
      </c>
      <c r="AH31" s="7">
        <f t="shared" si="43"/>
        <v>7</v>
      </c>
      <c r="AI31" s="7"/>
      <c r="AJ31" s="7"/>
      <c r="AK31" s="7"/>
    </row>
    <row r="32" spans="1:37" ht="12.75">
      <c r="A32" s="7">
        <f>+B11</f>
        <v>6</v>
      </c>
      <c r="B32" s="6">
        <f>+C11</f>
        <v>20</v>
      </c>
      <c r="C32" s="6" t="s">
        <v>45</v>
      </c>
      <c r="D32" s="6"/>
      <c r="E32" s="37">
        <f aca="true" t="shared" si="44" ref="E32:K32">IF($B11=E$4,IF($C11=E$5,1,0),0)</f>
        <v>0</v>
      </c>
      <c r="F32" s="37">
        <f t="shared" si="44"/>
        <v>0</v>
      </c>
      <c r="G32" s="37">
        <f t="shared" si="44"/>
        <v>0</v>
      </c>
      <c r="H32" s="37">
        <f t="shared" si="44"/>
        <v>0</v>
      </c>
      <c r="I32" s="37">
        <f t="shared" si="44"/>
        <v>0</v>
      </c>
      <c r="J32" s="37">
        <f t="shared" si="44"/>
        <v>0</v>
      </c>
      <c r="K32" s="37">
        <f t="shared" si="44"/>
        <v>0</v>
      </c>
      <c r="M32" s="7">
        <f>+M11</f>
        <v>12</v>
      </c>
      <c r="N32" s="6">
        <f>+N11</f>
        <v>28</v>
      </c>
      <c r="O32" s="7"/>
      <c r="X32" s="7"/>
      <c r="Z32" s="7"/>
      <c r="AA32" s="6" t="s">
        <v>5</v>
      </c>
      <c r="AB32" s="7">
        <f t="shared" si="43"/>
        <v>20</v>
      </c>
      <c r="AC32" s="7">
        <f t="shared" si="43"/>
        <v>2</v>
      </c>
      <c r="AD32" s="7">
        <f t="shared" si="43"/>
        <v>21</v>
      </c>
      <c r="AE32" s="7">
        <f t="shared" si="43"/>
        <v>1</v>
      </c>
      <c r="AF32" s="7">
        <f t="shared" si="43"/>
        <v>20</v>
      </c>
      <c r="AG32" s="7">
        <f t="shared" si="43"/>
        <v>13</v>
      </c>
      <c r="AH32" s="7">
        <f t="shared" si="43"/>
        <v>23</v>
      </c>
      <c r="AI32" s="7"/>
      <c r="AJ32" s="7"/>
      <c r="AK32" s="7"/>
    </row>
    <row r="33" spans="3:37" ht="12.75">
      <c r="C33" s="6" t="s">
        <v>49</v>
      </c>
      <c r="D33" s="6"/>
      <c r="E33" s="37">
        <f aca="true" t="shared" si="45" ref="E33:K33">IF($B11=E$15,IF($C11=E$16,1,0),0)</f>
        <v>0</v>
      </c>
      <c r="F33" s="37">
        <f t="shared" si="45"/>
        <v>0</v>
      </c>
      <c r="G33" s="37">
        <f t="shared" si="45"/>
        <v>0</v>
      </c>
      <c r="H33" s="37">
        <f t="shared" si="45"/>
        <v>0</v>
      </c>
      <c r="I33" s="37">
        <f t="shared" si="45"/>
        <v>0</v>
      </c>
      <c r="J33" s="37">
        <f t="shared" si="45"/>
        <v>0</v>
      </c>
      <c r="K33" s="37">
        <f t="shared" si="45"/>
        <v>0</v>
      </c>
      <c r="N33" s="6"/>
      <c r="O33" s="7"/>
      <c r="Q33" s="11" t="s">
        <v>64</v>
      </c>
      <c r="R33" s="6" t="s">
        <v>65</v>
      </c>
      <c r="S33" s="11" t="s">
        <v>66</v>
      </c>
      <c r="T33" s="7" t="s">
        <v>66</v>
      </c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12.75">
      <c r="A34" s="7">
        <f>+B12</f>
        <v>4</v>
      </c>
      <c r="B34" s="6">
        <f>+C12</f>
        <v>6</v>
      </c>
      <c r="C34" s="6" t="s">
        <v>45</v>
      </c>
      <c r="D34" s="6"/>
      <c r="E34" s="37">
        <f aca="true" t="shared" si="46" ref="E34:K34">IF($B12=E$4,IF($C12=E$5,1,0),0)</f>
        <v>0</v>
      </c>
      <c r="F34" s="37">
        <f t="shared" si="46"/>
        <v>0</v>
      </c>
      <c r="G34" s="37">
        <f t="shared" si="46"/>
        <v>0</v>
      </c>
      <c r="H34" s="37">
        <f t="shared" si="46"/>
        <v>0</v>
      </c>
      <c r="I34" s="37">
        <f t="shared" si="46"/>
        <v>0</v>
      </c>
      <c r="J34" s="37">
        <f t="shared" si="46"/>
        <v>0</v>
      </c>
      <c r="K34" s="37">
        <f t="shared" si="46"/>
        <v>0</v>
      </c>
      <c r="M34" s="7">
        <f>+M12</f>
        <v>10</v>
      </c>
      <c r="N34" s="6">
        <f>+N12</f>
        <v>28</v>
      </c>
      <c r="O34" s="7"/>
      <c r="Q34" s="6" t="s">
        <v>67</v>
      </c>
      <c r="R34" s="19" t="s">
        <v>68</v>
      </c>
      <c r="S34" s="6" t="s">
        <v>69</v>
      </c>
      <c r="T34" s="6" t="s">
        <v>70</v>
      </c>
      <c r="X34" s="38"/>
      <c r="Y34" s="38"/>
      <c r="Z34" s="39"/>
      <c r="AA34" s="39"/>
      <c r="AB34" s="38"/>
      <c r="AC34" s="38"/>
      <c r="AD34" s="38"/>
      <c r="AE34" s="38"/>
      <c r="AF34" s="38"/>
      <c r="AG34" s="38"/>
      <c r="AH34" s="38"/>
      <c r="AI34" s="38"/>
      <c r="AJ34" s="38"/>
      <c r="AK34" s="38"/>
    </row>
    <row r="35" spans="3:37" ht="12.75">
      <c r="C35" s="6" t="s">
        <v>49</v>
      </c>
      <c r="D35" s="6"/>
      <c r="E35" s="37">
        <f aca="true" t="shared" si="47" ref="E35:K35">IF($B12=E$15,IF($C12=E$16,1,0),0)</f>
        <v>0</v>
      </c>
      <c r="F35" s="37">
        <f t="shared" si="47"/>
        <v>0</v>
      </c>
      <c r="G35" s="37">
        <f t="shared" si="47"/>
        <v>0</v>
      </c>
      <c r="H35" s="37">
        <f t="shared" si="47"/>
        <v>0</v>
      </c>
      <c r="I35" s="37">
        <f t="shared" si="47"/>
        <v>0</v>
      </c>
      <c r="J35" s="37">
        <f t="shared" si="47"/>
        <v>0</v>
      </c>
      <c r="K35" s="37">
        <f t="shared" si="47"/>
        <v>0</v>
      </c>
      <c r="N35" s="6"/>
      <c r="O35" s="7"/>
      <c r="Q35" s="7">
        <v>15</v>
      </c>
      <c r="R35" s="40">
        <f aca="true" t="shared" si="48" ref="R35:R44">Q35*(Q35-1)/2</f>
        <v>105</v>
      </c>
      <c r="S35" s="41">
        <f aca="true" t="shared" si="49" ref="S35:S44">(364/365)^R35</f>
        <v>0.7497120913860154</v>
      </c>
      <c r="T35" s="41">
        <f>1-S35</f>
        <v>0.25028790861398464</v>
      </c>
      <c r="X35" s="42" t="s">
        <v>71</v>
      </c>
      <c r="Y35" s="7"/>
      <c r="Z35" s="15" t="s">
        <v>72</v>
      </c>
      <c r="AA35" s="7"/>
      <c r="AB35" s="7"/>
      <c r="AC35" s="7"/>
      <c r="AD35" s="7"/>
      <c r="AE35" s="15" t="s">
        <v>73</v>
      </c>
      <c r="AF35" s="7"/>
      <c r="AG35" s="7"/>
      <c r="AH35" s="7"/>
      <c r="AI35" s="7"/>
      <c r="AJ35" s="7"/>
      <c r="AK35" s="7"/>
    </row>
    <row r="36" spans="1:37" ht="12.75">
      <c r="A36" s="7">
        <f>+B13</f>
        <v>11</v>
      </c>
      <c r="B36" s="7">
        <f>+C13</f>
        <v>17</v>
      </c>
      <c r="C36" s="6" t="s">
        <v>45</v>
      </c>
      <c r="D36" s="6"/>
      <c r="E36" s="37">
        <f aca="true" t="shared" si="50" ref="E36:K36">IF($B13=E$4,IF($C13=E$5,1,0),0)</f>
        <v>0</v>
      </c>
      <c r="F36" s="37">
        <f t="shared" si="50"/>
        <v>0</v>
      </c>
      <c r="G36" s="37">
        <f t="shared" si="50"/>
        <v>0</v>
      </c>
      <c r="H36" s="37">
        <f t="shared" si="50"/>
        <v>0</v>
      </c>
      <c r="I36" s="37">
        <f t="shared" si="50"/>
        <v>0</v>
      </c>
      <c r="J36" s="37">
        <f t="shared" si="50"/>
        <v>0</v>
      </c>
      <c r="K36" s="37">
        <f t="shared" si="50"/>
        <v>0</v>
      </c>
      <c r="M36" s="7">
        <f>+M13</f>
        <v>7</v>
      </c>
      <c r="N36" s="6">
        <f>+N13</f>
        <v>22</v>
      </c>
      <c r="O36" s="7"/>
      <c r="Q36" s="7">
        <v>20</v>
      </c>
      <c r="R36" s="40">
        <f t="shared" si="48"/>
        <v>190</v>
      </c>
      <c r="S36" s="41">
        <f t="shared" si="49"/>
        <v>0.5937705405075315</v>
      </c>
      <c r="T36" s="41">
        <f aca="true" t="shared" si="51" ref="T36:T44">1-S36</f>
        <v>0.40622945949246847</v>
      </c>
      <c r="X36" s="7"/>
      <c r="Y36" s="6" t="s">
        <v>4</v>
      </c>
      <c r="Z36" s="7"/>
      <c r="AA36" s="6"/>
      <c r="AB36" s="7">
        <f>+X39</f>
        <v>2</v>
      </c>
      <c r="AC36" s="7">
        <f>+X40</f>
        <v>1</v>
      </c>
      <c r="AD36" s="7">
        <f>+X41</f>
        <v>12</v>
      </c>
      <c r="AE36" s="7">
        <f>+X42</f>
        <v>10</v>
      </c>
      <c r="AF36" s="7">
        <f>+X43</f>
        <v>12</v>
      </c>
      <c r="AG36" s="7">
        <f>+X44</f>
        <v>10</v>
      </c>
      <c r="AH36" s="7">
        <f>+X45</f>
        <v>7</v>
      </c>
      <c r="AI36" s="7"/>
      <c r="AJ36" s="15" t="s">
        <v>71</v>
      </c>
      <c r="AK36" s="15" t="s">
        <v>74</v>
      </c>
    </row>
    <row r="37" spans="3:37" ht="12.75">
      <c r="C37" s="6" t="s">
        <v>49</v>
      </c>
      <c r="D37" s="6"/>
      <c r="E37" s="37">
        <f aca="true" t="shared" si="52" ref="E37:K37">IF($B13=E$15,IF($C13=E$16,1,0),0)</f>
        <v>0</v>
      </c>
      <c r="F37" s="37">
        <f t="shared" si="52"/>
        <v>0</v>
      </c>
      <c r="G37" s="37">
        <f t="shared" si="52"/>
        <v>0</v>
      </c>
      <c r="H37" s="37">
        <f t="shared" si="52"/>
        <v>0</v>
      </c>
      <c r="I37" s="37">
        <f t="shared" si="52"/>
        <v>0</v>
      </c>
      <c r="J37" s="37">
        <f t="shared" si="52"/>
        <v>0</v>
      </c>
      <c r="K37" s="37">
        <f t="shared" si="52"/>
        <v>0</v>
      </c>
      <c r="Q37" s="7">
        <v>25</v>
      </c>
      <c r="R37" s="40">
        <f t="shared" si="48"/>
        <v>300</v>
      </c>
      <c r="S37" s="41">
        <f t="shared" si="49"/>
        <v>0.4390922357659761</v>
      </c>
      <c r="T37" s="41">
        <f t="shared" si="51"/>
        <v>0.5609077642340239</v>
      </c>
      <c r="X37" s="7"/>
      <c r="Y37" s="6" t="s">
        <v>5</v>
      </c>
      <c r="Z37" s="7"/>
      <c r="AA37" s="6"/>
      <c r="AB37" s="7">
        <f>+Y39</f>
        <v>9</v>
      </c>
      <c r="AC37" s="7">
        <f>+Y40</f>
        <v>27</v>
      </c>
      <c r="AD37" s="7">
        <f>+Y41</f>
        <v>3</v>
      </c>
      <c r="AE37" s="7">
        <f>+Y42</f>
        <v>14</v>
      </c>
      <c r="AF37" s="7">
        <f>+Y43</f>
        <v>28</v>
      </c>
      <c r="AG37" s="7">
        <f>+Y44</f>
        <v>28</v>
      </c>
      <c r="AH37" s="7">
        <f>+Y45</f>
        <v>22</v>
      </c>
      <c r="AI37" s="7"/>
      <c r="AJ37" s="6"/>
      <c r="AK37" s="15"/>
    </row>
    <row r="38" spans="17:37" ht="12.75">
      <c r="Q38" s="7">
        <v>27</v>
      </c>
      <c r="R38" s="7">
        <f t="shared" si="48"/>
        <v>351</v>
      </c>
      <c r="S38" s="41">
        <f t="shared" si="49"/>
        <v>0.3817598370320486</v>
      </c>
      <c r="T38" s="41">
        <f t="shared" si="51"/>
        <v>0.6182401629679515</v>
      </c>
      <c r="X38" s="6" t="s">
        <v>4</v>
      </c>
      <c r="Y38" s="6" t="s">
        <v>5</v>
      </c>
      <c r="Z38" s="7"/>
      <c r="AA38" s="6" t="s">
        <v>16</v>
      </c>
      <c r="AB38" s="20">
        <f aca="true" t="shared" si="53" ref="AB38:AH38">SUM(AB39:AB45)</f>
        <v>0</v>
      </c>
      <c r="AC38" s="20">
        <f t="shared" si="53"/>
        <v>0</v>
      </c>
      <c r="AD38" s="20">
        <f t="shared" si="53"/>
        <v>0</v>
      </c>
      <c r="AE38" s="20">
        <f t="shared" si="53"/>
        <v>0</v>
      </c>
      <c r="AF38" s="20">
        <f t="shared" si="53"/>
        <v>0</v>
      </c>
      <c r="AG38" s="20">
        <f t="shared" si="53"/>
        <v>0</v>
      </c>
      <c r="AH38" s="20">
        <f t="shared" si="53"/>
        <v>0</v>
      </c>
      <c r="AI38" s="6" t="s">
        <v>75</v>
      </c>
      <c r="AJ38" s="6" t="s">
        <v>4</v>
      </c>
      <c r="AK38" s="6" t="s">
        <v>5</v>
      </c>
    </row>
    <row r="39" spans="3:37" ht="12.75">
      <c r="C39" s="6" t="s">
        <v>4</v>
      </c>
      <c r="D39" s="6"/>
      <c r="E39" s="7">
        <f aca="true" t="shared" si="54" ref="E39:K40">+E15</f>
        <v>11</v>
      </c>
      <c r="F39" s="7">
        <f t="shared" si="54"/>
        <v>1</v>
      </c>
      <c r="G39" s="7">
        <f t="shared" si="54"/>
        <v>5</v>
      </c>
      <c r="H39" s="7">
        <f t="shared" si="54"/>
        <v>10</v>
      </c>
      <c r="I39" s="7">
        <f t="shared" si="54"/>
        <v>12</v>
      </c>
      <c r="J39" s="7">
        <f t="shared" si="54"/>
        <v>1</v>
      </c>
      <c r="K39" s="7">
        <f t="shared" si="54"/>
        <v>7</v>
      </c>
      <c r="Q39" s="7">
        <v>28</v>
      </c>
      <c r="R39" s="7">
        <f t="shared" si="48"/>
        <v>378</v>
      </c>
      <c r="S39" s="41">
        <f t="shared" si="49"/>
        <v>0.35450327755061956</v>
      </c>
      <c r="T39" s="41">
        <f t="shared" si="51"/>
        <v>0.6454967224493804</v>
      </c>
      <c r="X39" s="7">
        <f aca="true" t="shared" si="55" ref="X39:Y45">+AJ39</f>
        <v>2</v>
      </c>
      <c r="Y39" s="7">
        <f t="shared" si="55"/>
        <v>9</v>
      </c>
      <c r="Z39" s="15" t="s">
        <v>71</v>
      </c>
      <c r="AA39" s="20">
        <f>SUM(AB39:AH39)</f>
        <v>0</v>
      </c>
      <c r="AB39" s="1"/>
      <c r="AC39" s="1"/>
      <c r="AD39" s="1"/>
      <c r="AE39" s="1"/>
      <c r="AF39" s="1"/>
      <c r="AG39" s="1"/>
      <c r="AH39" s="1"/>
      <c r="AI39" s="7">
        <f>+AB38</f>
        <v>0</v>
      </c>
      <c r="AJ39" s="7">
        <f aca="true" t="shared" si="56" ref="AJ39:AK45">+M7</f>
        <v>2</v>
      </c>
      <c r="AK39" s="7">
        <f t="shared" si="56"/>
        <v>9</v>
      </c>
    </row>
    <row r="40" spans="3:37" ht="12.75">
      <c r="C40" s="6" t="s">
        <v>5</v>
      </c>
      <c r="D40" s="6"/>
      <c r="E40" s="7">
        <f t="shared" si="54"/>
        <v>20</v>
      </c>
      <c r="F40" s="7">
        <f t="shared" si="54"/>
        <v>2</v>
      </c>
      <c r="G40" s="7">
        <f t="shared" si="54"/>
        <v>21</v>
      </c>
      <c r="H40" s="7">
        <f t="shared" si="54"/>
        <v>1</v>
      </c>
      <c r="I40" s="7">
        <f t="shared" si="54"/>
        <v>20</v>
      </c>
      <c r="J40" s="7">
        <f t="shared" si="54"/>
        <v>13</v>
      </c>
      <c r="K40" s="7">
        <f t="shared" si="54"/>
        <v>23</v>
      </c>
      <c r="Q40" s="7">
        <v>30</v>
      </c>
      <c r="R40" s="40">
        <f t="shared" si="48"/>
        <v>435</v>
      </c>
      <c r="S40" s="41">
        <f t="shared" si="49"/>
        <v>0.30318370004604484</v>
      </c>
      <c r="T40" s="41">
        <f t="shared" si="51"/>
        <v>0.6968162999539551</v>
      </c>
      <c r="X40" s="7">
        <f t="shared" si="55"/>
        <v>1</v>
      </c>
      <c r="Y40" s="7">
        <f t="shared" si="55"/>
        <v>27</v>
      </c>
      <c r="Z40" s="15" t="s">
        <v>71</v>
      </c>
      <c r="AA40" s="20">
        <f aca="true" t="shared" si="57" ref="AA40:AA45">SUM(AB40:AH40)</f>
        <v>0</v>
      </c>
      <c r="AB40" s="7">
        <f aca="true" t="shared" si="58" ref="AB40:AB45">IF(AB$36=$X40,IF(AB$37=$Y40,1,0),0)</f>
        <v>0</v>
      </c>
      <c r="AC40" s="1"/>
      <c r="AD40" s="1"/>
      <c r="AE40" s="1"/>
      <c r="AF40" s="1"/>
      <c r="AG40" s="1"/>
      <c r="AH40" s="1"/>
      <c r="AI40" s="7">
        <f>AA40+AC38</f>
        <v>0</v>
      </c>
      <c r="AJ40" s="7">
        <f t="shared" si="56"/>
        <v>1</v>
      </c>
      <c r="AK40" s="7">
        <f t="shared" si="56"/>
        <v>27</v>
      </c>
    </row>
    <row r="41" spans="1:37" ht="12.75">
      <c r="A41" s="1"/>
      <c r="B41" s="1"/>
      <c r="C41" s="35"/>
      <c r="D41" s="35"/>
      <c r="E41" s="1"/>
      <c r="F41" s="1"/>
      <c r="G41" s="1"/>
      <c r="H41" s="1"/>
      <c r="I41" s="1"/>
      <c r="J41" s="1"/>
      <c r="K41" s="1"/>
      <c r="L41" s="1"/>
      <c r="M41" s="1"/>
      <c r="N41" s="1"/>
      <c r="Q41" s="7">
        <v>35</v>
      </c>
      <c r="R41" s="40">
        <f t="shared" si="48"/>
        <v>595</v>
      </c>
      <c r="S41" s="41">
        <f t="shared" si="49"/>
        <v>0.19546496207889402</v>
      </c>
      <c r="T41" s="41">
        <f t="shared" si="51"/>
        <v>0.804535037921106</v>
      </c>
      <c r="X41" s="7">
        <f t="shared" si="55"/>
        <v>12</v>
      </c>
      <c r="Y41" s="7">
        <f t="shared" si="55"/>
        <v>3</v>
      </c>
      <c r="Z41" s="15" t="s">
        <v>71</v>
      </c>
      <c r="AA41" s="20">
        <f t="shared" si="57"/>
        <v>0</v>
      </c>
      <c r="AB41" s="7">
        <f t="shared" si="58"/>
        <v>0</v>
      </c>
      <c r="AC41" s="7">
        <f>IF(AC$36=$X41,IF(AC$37=$Y41,1,0),0)</f>
        <v>0</v>
      </c>
      <c r="AD41" s="1"/>
      <c r="AE41" s="1"/>
      <c r="AF41" s="1"/>
      <c r="AG41" s="1"/>
      <c r="AH41" s="1"/>
      <c r="AI41" s="7">
        <f>AA41+AD38</f>
        <v>0</v>
      </c>
      <c r="AJ41" s="7">
        <f t="shared" si="56"/>
        <v>12</v>
      </c>
      <c r="AK41" s="7">
        <f t="shared" si="56"/>
        <v>3</v>
      </c>
    </row>
    <row r="42" spans="17:37" ht="12.75">
      <c r="Q42" s="7">
        <v>40</v>
      </c>
      <c r="R42" s="40">
        <f t="shared" si="48"/>
        <v>780</v>
      </c>
      <c r="S42" s="41">
        <f t="shared" si="49"/>
        <v>0.11766436901578047</v>
      </c>
      <c r="T42" s="41">
        <f t="shared" si="51"/>
        <v>0.8823356309842195</v>
      </c>
      <c r="X42" s="7">
        <f t="shared" si="55"/>
        <v>10</v>
      </c>
      <c r="Y42" s="7">
        <f t="shared" si="55"/>
        <v>14</v>
      </c>
      <c r="Z42" s="15" t="s">
        <v>71</v>
      </c>
      <c r="AA42" s="20">
        <f t="shared" si="57"/>
        <v>0</v>
      </c>
      <c r="AB42" s="7">
        <f t="shared" si="58"/>
        <v>0</v>
      </c>
      <c r="AC42" s="7">
        <f>IF(AC$36=$X42,IF(AC$37=$Y42,1,0),0)</f>
        <v>0</v>
      </c>
      <c r="AD42" s="7">
        <f>IF(AD$36=$X42,IF(AD$37=$Y42,1,0),0)</f>
        <v>0</v>
      </c>
      <c r="AE42" s="1"/>
      <c r="AF42" s="1"/>
      <c r="AG42" s="1"/>
      <c r="AH42" s="1"/>
      <c r="AI42" s="7">
        <f>AA42+AE$38</f>
        <v>0</v>
      </c>
      <c r="AJ42" s="7">
        <f t="shared" si="56"/>
        <v>10</v>
      </c>
      <c r="AK42" s="7">
        <f t="shared" si="56"/>
        <v>14</v>
      </c>
    </row>
    <row r="43" spans="1:37" ht="12.75">
      <c r="A43" s="36" t="s">
        <v>76</v>
      </c>
      <c r="C43" s="6" t="s">
        <v>4</v>
      </c>
      <c r="D43" s="6"/>
      <c r="E43" s="7">
        <f aca="true" t="shared" si="59" ref="E43:K44">+E4</f>
        <v>11</v>
      </c>
      <c r="F43" s="7">
        <f t="shared" si="59"/>
        <v>10</v>
      </c>
      <c r="G43" s="7">
        <f t="shared" si="59"/>
        <v>12</v>
      </c>
      <c r="H43" s="7">
        <f t="shared" si="59"/>
        <v>11</v>
      </c>
      <c r="I43" s="7">
        <f t="shared" si="59"/>
        <v>5</v>
      </c>
      <c r="J43" s="7">
        <f t="shared" si="59"/>
        <v>10</v>
      </c>
      <c r="K43" s="7">
        <f t="shared" si="59"/>
        <v>8</v>
      </c>
      <c r="M43" s="6" t="s">
        <v>77</v>
      </c>
      <c r="N43" s="15" t="s">
        <v>78</v>
      </c>
      <c r="Q43" s="7">
        <v>45</v>
      </c>
      <c r="R43" s="40">
        <f t="shared" si="48"/>
        <v>990</v>
      </c>
      <c r="S43" s="41">
        <f t="shared" si="49"/>
        <v>0.06613540244663918</v>
      </c>
      <c r="T43" s="41">
        <f t="shared" si="51"/>
        <v>0.9338645975533608</v>
      </c>
      <c r="X43" s="7">
        <f t="shared" si="55"/>
        <v>12</v>
      </c>
      <c r="Y43" s="7">
        <f t="shared" si="55"/>
        <v>28</v>
      </c>
      <c r="Z43" s="15" t="s">
        <v>71</v>
      </c>
      <c r="AA43" s="20">
        <f t="shared" si="57"/>
        <v>0</v>
      </c>
      <c r="AB43" s="7">
        <f t="shared" si="58"/>
        <v>0</v>
      </c>
      <c r="AC43" s="7">
        <f>IF(AC$36=$X43,IF(AC$37=$Y43,1,0),0)</f>
        <v>0</v>
      </c>
      <c r="AD43" s="7">
        <f>IF(AD$36=$X43,IF(AD$37=$Y43,1,0),0)</f>
        <v>0</v>
      </c>
      <c r="AE43" s="7">
        <f>IF(AE$36=$X43,IF(AE$37=$Y43,1,0),0)</f>
        <v>0</v>
      </c>
      <c r="AF43" s="1"/>
      <c r="AG43" s="1"/>
      <c r="AH43" s="1"/>
      <c r="AI43" s="7">
        <f>AA43+AF$38</f>
        <v>0</v>
      </c>
      <c r="AJ43" s="7">
        <f t="shared" si="56"/>
        <v>12</v>
      </c>
      <c r="AK43" s="7">
        <f t="shared" si="56"/>
        <v>28</v>
      </c>
    </row>
    <row r="44" spans="1:37" ht="12.75">
      <c r="A44" s="36" t="s">
        <v>79</v>
      </c>
      <c r="C44" s="6" t="s">
        <v>5</v>
      </c>
      <c r="D44" s="6"/>
      <c r="E44" s="7">
        <f t="shared" si="59"/>
        <v>22</v>
      </c>
      <c r="F44" s="7">
        <f t="shared" si="59"/>
        <v>29</v>
      </c>
      <c r="G44" s="7">
        <f t="shared" si="59"/>
        <v>7</v>
      </c>
      <c r="H44" s="7">
        <f t="shared" si="59"/>
        <v>30</v>
      </c>
      <c r="I44" s="7">
        <f t="shared" si="59"/>
        <v>28</v>
      </c>
      <c r="J44" s="7">
        <f t="shared" si="59"/>
        <v>9</v>
      </c>
      <c r="K44" s="7">
        <f t="shared" si="59"/>
        <v>15</v>
      </c>
      <c r="M44" s="6" t="s">
        <v>80</v>
      </c>
      <c r="N44" s="15" t="s">
        <v>81</v>
      </c>
      <c r="Q44" s="7">
        <v>50</v>
      </c>
      <c r="R44" s="40">
        <f t="shared" si="48"/>
        <v>1225</v>
      </c>
      <c r="S44" s="41">
        <f t="shared" si="49"/>
        <v>0.03470851324855627</v>
      </c>
      <c r="T44" s="41">
        <f t="shared" si="51"/>
        <v>0.9652914867514437</v>
      </c>
      <c r="X44" s="7">
        <f t="shared" si="55"/>
        <v>10</v>
      </c>
      <c r="Y44" s="7">
        <f t="shared" si="55"/>
        <v>28</v>
      </c>
      <c r="Z44" s="15" t="s">
        <v>71</v>
      </c>
      <c r="AA44" s="20">
        <f t="shared" si="57"/>
        <v>0</v>
      </c>
      <c r="AB44" s="7">
        <f t="shared" si="58"/>
        <v>0</v>
      </c>
      <c r="AC44" s="7">
        <f>IF(AC$36=$X44,IF(AC$37=$Y44,1,0),0)</f>
        <v>0</v>
      </c>
      <c r="AD44" s="7">
        <f>IF(AD$36=$X44,IF(AD$37=$Y44,1,0),0)</f>
        <v>0</v>
      </c>
      <c r="AE44" s="7">
        <f>IF(AE$36=$X44,IF(AE$37=$Y44,1,0),0)</f>
        <v>0</v>
      </c>
      <c r="AF44" s="7">
        <f>IF(AF$36=$X44,IF(AF$37=$Y44,1,0),0)</f>
        <v>0</v>
      </c>
      <c r="AG44" s="1"/>
      <c r="AH44" s="1"/>
      <c r="AI44" s="7">
        <f>AA44+AG$38</f>
        <v>0</v>
      </c>
      <c r="AJ44" s="7">
        <f t="shared" si="56"/>
        <v>10</v>
      </c>
      <c r="AK44" s="7">
        <f t="shared" si="56"/>
        <v>28</v>
      </c>
    </row>
    <row r="45" spans="1:37" ht="12.75">
      <c r="A45" s="6" t="s">
        <v>4</v>
      </c>
      <c r="B45" s="6" t="s">
        <v>5</v>
      </c>
      <c r="M45" s="6" t="s">
        <v>4</v>
      </c>
      <c r="N45" s="6" t="s">
        <v>5</v>
      </c>
      <c r="O45" s="6"/>
      <c r="X45" s="7">
        <f t="shared" si="55"/>
        <v>7</v>
      </c>
      <c r="Y45" s="7">
        <f t="shared" si="55"/>
        <v>22</v>
      </c>
      <c r="Z45" s="15" t="s">
        <v>71</v>
      </c>
      <c r="AA45" s="20">
        <f t="shared" si="57"/>
        <v>0</v>
      </c>
      <c r="AB45" s="7">
        <f t="shared" si="58"/>
        <v>0</v>
      </c>
      <c r="AC45" s="7">
        <f>IF(AC$36=$X45,IF(AC$37=$Y45,1,0),0)</f>
        <v>0</v>
      </c>
      <c r="AD45" s="7">
        <f>IF(AD$36=$X45,IF(AD$37=$Y45,1,0),0)</f>
        <v>0</v>
      </c>
      <c r="AE45" s="7">
        <f>IF(AE$36=$X45,IF(AE$37=$Y45,1,0),0)</f>
        <v>0</v>
      </c>
      <c r="AF45" s="7">
        <f>IF(AF$36=$X45,IF(AF$37=$Y45,1,0),0)</f>
        <v>0</v>
      </c>
      <c r="AG45" s="7">
        <f>IF(AG$36=$X45,IF(AG$37=$Y45,1,0),0)</f>
        <v>0</v>
      </c>
      <c r="AH45" s="1"/>
      <c r="AI45" s="7">
        <f>AA45+AH$38</f>
        <v>0</v>
      </c>
      <c r="AJ45" s="7">
        <f t="shared" si="56"/>
        <v>7</v>
      </c>
      <c r="AK45" s="7">
        <f t="shared" si="56"/>
        <v>22</v>
      </c>
    </row>
    <row r="46" spans="1:37" ht="12.75">
      <c r="A46" s="7">
        <f>+B7</f>
        <v>3</v>
      </c>
      <c r="B46" s="7">
        <f>+C7</f>
        <v>13</v>
      </c>
      <c r="C46" s="6" t="s">
        <v>77</v>
      </c>
      <c r="D46" s="6"/>
      <c r="E46" s="37">
        <f aca="true" t="shared" si="60" ref="E46:K46">IF($M46=E$43,IF($N46=E$44,1,0),0)</f>
        <v>0</v>
      </c>
      <c r="F46" s="37">
        <f t="shared" si="60"/>
        <v>0</v>
      </c>
      <c r="G46" s="37">
        <f t="shared" si="60"/>
        <v>0</v>
      </c>
      <c r="H46" s="37">
        <f t="shared" si="60"/>
        <v>0</v>
      </c>
      <c r="I46" s="37">
        <f t="shared" si="60"/>
        <v>0</v>
      </c>
      <c r="J46" s="37">
        <f t="shared" si="60"/>
        <v>0</v>
      </c>
      <c r="K46" s="37">
        <f t="shared" si="60"/>
        <v>0</v>
      </c>
      <c r="M46" s="7">
        <f>+M7</f>
        <v>2</v>
      </c>
      <c r="N46" s="7">
        <f>+N7</f>
        <v>9</v>
      </c>
      <c r="O46" s="7"/>
      <c r="X46" s="7"/>
      <c r="Y46" s="7"/>
      <c r="Z46" s="7"/>
      <c r="AA46" s="6" t="s">
        <v>16</v>
      </c>
      <c r="AB46" s="7"/>
      <c r="AC46" s="7"/>
      <c r="AD46" s="7"/>
      <c r="AE46" s="7"/>
      <c r="AF46" s="7"/>
      <c r="AG46" s="7"/>
      <c r="AH46" s="7"/>
      <c r="AI46" s="7" t="s">
        <v>82</v>
      </c>
      <c r="AJ46" s="7"/>
      <c r="AK46" s="7"/>
    </row>
    <row r="47" spans="3:37" ht="12.75">
      <c r="C47" s="6" t="s">
        <v>80</v>
      </c>
      <c r="D47" s="6"/>
      <c r="E47" s="37">
        <f>IF($M46=E$61,IF($N46=E$62,1,0),0)</f>
        <v>0</v>
      </c>
      <c r="F47" s="37">
        <f aca="true" t="shared" si="61" ref="F47:K47">IF($M46=F$61,IF($N46=F$62,1,0),0)</f>
        <v>0</v>
      </c>
      <c r="G47" s="37">
        <f t="shared" si="61"/>
        <v>0</v>
      </c>
      <c r="H47" s="37">
        <f t="shared" si="61"/>
        <v>0</v>
      </c>
      <c r="I47" s="37">
        <f t="shared" si="61"/>
        <v>0</v>
      </c>
      <c r="J47" s="37">
        <f t="shared" si="61"/>
        <v>0</v>
      </c>
      <c r="K47" s="37">
        <f t="shared" si="61"/>
        <v>0</v>
      </c>
      <c r="O47" s="7"/>
      <c r="X47" s="1"/>
      <c r="Y47" s="1"/>
      <c r="Z47" s="35"/>
      <c r="AA47" s="35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2.75">
      <c r="A48" s="7">
        <f>+B8</f>
        <v>7</v>
      </c>
      <c r="B48" s="7">
        <f>+C8</f>
        <v>24</v>
      </c>
      <c r="C48" s="6" t="s">
        <v>77</v>
      </c>
      <c r="D48" s="6"/>
      <c r="E48" s="37">
        <f aca="true" t="shared" si="62" ref="E48:K48">IF($M48=E$43,IF($N48=E$44,1,0),0)</f>
        <v>0</v>
      </c>
      <c r="F48" s="37">
        <f t="shared" si="62"/>
        <v>0</v>
      </c>
      <c r="G48" s="37">
        <f t="shared" si="62"/>
        <v>0</v>
      </c>
      <c r="H48" s="37">
        <f t="shared" si="62"/>
        <v>0</v>
      </c>
      <c r="I48" s="37">
        <f t="shared" si="62"/>
        <v>0</v>
      </c>
      <c r="J48" s="37">
        <f t="shared" si="62"/>
        <v>0</v>
      </c>
      <c r="K48" s="37">
        <f t="shared" si="62"/>
        <v>0</v>
      </c>
      <c r="M48" s="7">
        <f>+M8</f>
        <v>1</v>
      </c>
      <c r="N48" s="7">
        <f>+N8</f>
        <v>27</v>
      </c>
      <c r="O48" s="7"/>
      <c r="Q48" s="11" t="s">
        <v>64</v>
      </c>
      <c r="R48" s="6" t="s">
        <v>65</v>
      </c>
      <c r="S48" s="11" t="s">
        <v>66</v>
      </c>
      <c r="T48" s="7" t="s">
        <v>66</v>
      </c>
      <c r="X48" s="6" t="s">
        <v>83</v>
      </c>
      <c r="Y48" s="7"/>
      <c r="Z48" s="15" t="s">
        <v>84</v>
      </c>
      <c r="AA48" s="7"/>
      <c r="AB48" s="7"/>
      <c r="AC48" s="7"/>
      <c r="AD48" s="15" t="s">
        <v>85</v>
      </c>
      <c r="AE48" s="7"/>
      <c r="AF48" s="7"/>
      <c r="AG48" s="7"/>
      <c r="AH48" s="7"/>
      <c r="AI48" s="7"/>
      <c r="AJ48" s="7"/>
      <c r="AK48" s="7"/>
    </row>
    <row r="49" spans="3:37" ht="12.75">
      <c r="C49" s="6" t="s">
        <v>80</v>
      </c>
      <c r="D49" s="6"/>
      <c r="E49" s="37">
        <f aca="true" t="shared" si="63" ref="E49:K49">IF($M48=E$61,IF($N48=E$62,1,0),0)</f>
        <v>0</v>
      </c>
      <c r="F49" s="37">
        <f t="shared" si="63"/>
        <v>0</v>
      </c>
      <c r="G49" s="37">
        <f t="shared" si="63"/>
        <v>0</v>
      </c>
      <c r="H49" s="37">
        <f t="shared" si="63"/>
        <v>0</v>
      </c>
      <c r="I49" s="37">
        <f t="shared" si="63"/>
        <v>0</v>
      </c>
      <c r="J49" s="37">
        <f t="shared" si="63"/>
        <v>0</v>
      </c>
      <c r="K49" s="37">
        <f t="shared" si="63"/>
        <v>0</v>
      </c>
      <c r="O49" s="7"/>
      <c r="Q49" s="6" t="s">
        <v>67</v>
      </c>
      <c r="R49" s="19" t="s">
        <v>68</v>
      </c>
      <c r="S49" s="6" t="s">
        <v>69</v>
      </c>
      <c r="T49" s="6" t="s">
        <v>70</v>
      </c>
      <c r="X49" s="7"/>
      <c r="Y49" s="6" t="s">
        <v>4</v>
      </c>
      <c r="Z49" s="7"/>
      <c r="AA49" s="6"/>
      <c r="AB49" s="7">
        <f>+X52</f>
        <v>3</v>
      </c>
      <c r="AC49" s="7">
        <f>+X53</f>
        <v>7</v>
      </c>
      <c r="AD49" s="7">
        <f>+X54</f>
        <v>9</v>
      </c>
      <c r="AE49" s="7">
        <f>+X55</f>
        <v>10</v>
      </c>
      <c r="AF49" s="7">
        <f>+X56</f>
        <v>6</v>
      </c>
      <c r="AG49" s="7">
        <f>+X57</f>
        <v>4</v>
      </c>
      <c r="AH49" s="7">
        <f>+X58</f>
        <v>11</v>
      </c>
      <c r="AI49" s="7"/>
      <c r="AJ49" s="6" t="s">
        <v>83</v>
      </c>
      <c r="AK49" s="15" t="s">
        <v>86</v>
      </c>
    </row>
    <row r="50" spans="1:37" ht="12.75">
      <c r="A50" s="7">
        <f>+B9</f>
        <v>9</v>
      </c>
      <c r="B50" s="7">
        <f>+C9</f>
        <v>21</v>
      </c>
      <c r="C50" s="6" t="s">
        <v>77</v>
      </c>
      <c r="D50" s="6"/>
      <c r="E50" s="37">
        <f aca="true" t="shared" si="64" ref="E50:K50">IF($M50=E$43,IF($N50=E$44,1,0),0)</f>
        <v>0</v>
      </c>
      <c r="F50" s="37">
        <f t="shared" si="64"/>
        <v>0</v>
      </c>
      <c r="G50" s="37">
        <f t="shared" si="64"/>
        <v>0</v>
      </c>
      <c r="H50" s="37">
        <f t="shared" si="64"/>
        <v>0</v>
      </c>
      <c r="I50" s="37">
        <f t="shared" si="64"/>
        <v>0</v>
      </c>
      <c r="J50" s="37">
        <f t="shared" si="64"/>
        <v>0</v>
      </c>
      <c r="K50" s="37">
        <f t="shared" si="64"/>
        <v>0</v>
      </c>
      <c r="M50" s="7">
        <f>+M9</f>
        <v>12</v>
      </c>
      <c r="N50" s="7">
        <f>+N9</f>
        <v>3</v>
      </c>
      <c r="O50" s="7"/>
      <c r="Q50" s="7">
        <v>15</v>
      </c>
      <c r="R50" s="40">
        <f aca="true" t="shared" si="65" ref="R50:R59">Q50*(Q50-1)/2</f>
        <v>105</v>
      </c>
      <c r="S50" s="43">
        <f aca="true" t="shared" si="66" ref="S50:S59">(364/365)^R50</f>
        <v>0.7497120913860154</v>
      </c>
      <c r="T50" s="43">
        <f>1-S50</f>
        <v>0.25028790861398464</v>
      </c>
      <c r="X50" s="7"/>
      <c r="Y50" s="6" t="s">
        <v>5</v>
      </c>
      <c r="Z50" s="7"/>
      <c r="AA50" s="6"/>
      <c r="AB50" s="7">
        <f>+Y52</f>
        <v>13</v>
      </c>
      <c r="AC50" s="7">
        <f>+Y53</f>
        <v>24</v>
      </c>
      <c r="AD50" s="7">
        <f>+Y54</f>
        <v>21</v>
      </c>
      <c r="AE50" s="7">
        <f>+Y55</f>
        <v>8</v>
      </c>
      <c r="AF50" s="7">
        <f>+Y56</f>
        <v>20</v>
      </c>
      <c r="AG50" s="7">
        <f>+Y57</f>
        <v>6</v>
      </c>
      <c r="AH50" s="7">
        <f>+Y58</f>
        <v>17</v>
      </c>
      <c r="AI50" s="7"/>
      <c r="AJ50" s="6"/>
      <c r="AK50" s="15"/>
    </row>
    <row r="51" spans="3:37" ht="12.75">
      <c r="C51" s="6" t="s">
        <v>80</v>
      </c>
      <c r="D51" s="6"/>
      <c r="E51" s="37">
        <f aca="true" t="shared" si="67" ref="E51:K51">IF($M50=E$61,IF($N50=E$62,1,0),0)</f>
        <v>0</v>
      </c>
      <c r="F51" s="37">
        <f t="shared" si="67"/>
        <v>0</v>
      </c>
      <c r="G51" s="37">
        <f t="shared" si="67"/>
        <v>0</v>
      </c>
      <c r="H51" s="37">
        <f t="shared" si="67"/>
        <v>0</v>
      </c>
      <c r="I51" s="37">
        <f t="shared" si="67"/>
        <v>0</v>
      </c>
      <c r="J51" s="37">
        <f t="shared" si="67"/>
        <v>0</v>
      </c>
      <c r="K51" s="37">
        <f t="shared" si="67"/>
        <v>0</v>
      </c>
      <c r="O51" s="7"/>
      <c r="Q51" s="7">
        <v>23</v>
      </c>
      <c r="R51" s="40">
        <f t="shared" si="65"/>
        <v>253</v>
      </c>
      <c r="S51" s="43">
        <f t="shared" si="66"/>
        <v>0.4995228459634161</v>
      </c>
      <c r="T51" s="43">
        <f aca="true" t="shared" si="68" ref="T51:T59">1-S51</f>
        <v>0.5004771540365839</v>
      </c>
      <c r="X51" s="6" t="s">
        <v>4</v>
      </c>
      <c r="Y51" s="6" t="s">
        <v>5</v>
      </c>
      <c r="Z51" s="7"/>
      <c r="AA51" s="7"/>
      <c r="AB51" s="20">
        <f aca="true" t="shared" si="69" ref="AB51:AG51">SUM(AB53:AB58)</f>
        <v>0</v>
      </c>
      <c r="AC51" s="20">
        <f t="shared" si="69"/>
        <v>0</v>
      </c>
      <c r="AD51" s="20">
        <f t="shared" si="69"/>
        <v>0</v>
      </c>
      <c r="AE51" s="20">
        <f t="shared" si="69"/>
        <v>0</v>
      </c>
      <c r="AF51" s="20">
        <f t="shared" si="69"/>
        <v>0</v>
      </c>
      <c r="AG51" s="20">
        <f t="shared" si="69"/>
        <v>0</v>
      </c>
      <c r="AH51" s="7"/>
      <c r="AI51" s="6" t="s">
        <v>75</v>
      </c>
      <c r="AJ51" s="6"/>
      <c r="AK51" s="6"/>
    </row>
    <row r="52" spans="1:37" ht="12.75">
      <c r="A52" s="7">
        <f>+B10</f>
        <v>10</v>
      </c>
      <c r="B52" s="7">
        <f>+C10</f>
        <v>8</v>
      </c>
      <c r="C52" s="6" t="s">
        <v>77</v>
      </c>
      <c r="D52" s="6"/>
      <c r="E52" s="37">
        <f aca="true" t="shared" si="70" ref="E52:K52">IF($M52=E$43,IF($N52=E$44,1,0),0)</f>
        <v>0</v>
      </c>
      <c r="F52" s="37">
        <f t="shared" si="70"/>
        <v>0</v>
      </c>
      <c r="G52" s="37">
        <f t="shared" si="70"/>
        <v>0</v>
      </c>
      <c r="H52" s="37">
        <f t="shared" si="70"/>
        <v>0</v>
      </c>
      <c r="I52" s="37">
        <f t="shared" si="70"/>
        <v>0</v>
      </c>
      <c r="J52" s="37">
        <f t="shared" si="70"/>
        <v>0</v>
      </c>
      <c r="K52" s="37">
        <f t="shared" si="70"/>
        <v>0</v>
      </c>
      <c r="M52" s="7">
        <f>+M10</f>
        <v>10</v>
      </c>
      <c r="N52" s="7">
        <f>+N10</f>
        <v>14</v>
      </c>
      <c r="O52" s="7"/>
      <c r="Q52" s="7">
        <v>26</v>
      </c>
      <c r="R52" s="40">
        <f t="shared" si="65"/>
        <v>325</v>
      </c>
      <c r="S52" s="43">
        <f t="shared" si="66"/>
        <v>0.40998572688349644</v>
      </c>
      <c r="T52" s="43">
        <f t="shared" si="68"/>
        <v>0.5900142731165036</v>
      </c>
      <c r="X52" s="7">
        <f aca="true" t="shared" si="71" ref="X52:Y58">+B7</f>
        <v>3</v>
      </c>
      <c r="Y52" s="7">
        <f t="shared" si="71"/>
        <v>13</v>
      </c>
      <c r="Z52" s="15" t="s">
        <v>83</v>
      </c>
      <c r="AB52" s="1"/>
      <c r="AC52" s="1"/>
      <c r="AD52" s="1"/>
      <c r="AE52" s="1"/>
      <c r="AF52" s="1"/>
      <c r="AG52" s="1"/>
      <c r="AH52" s="1"/>
      <c r="AI52" s="7">
        <f>+AB51</f>
        <v>0</v>
      </c>
      <c r="AJ52" s="7"/>
      <c r="AK52" s="7"/>
    </row>
    <row r="53" spans="3:37" ht="12.75">
      <c r="C53" s="6" t="s">
        <v>80</v>
      </c>
      <c r="D53" s="6"/>
      <c r="E53" s="37">
        <f aca="true" t="shared" si="72" ref="E53:K53">IF($M52=E$61,IF($N52=E$62,1,0),0)</f>
        <v>0</v>
      </c>
      <c r="F53" s="37">
        <f t="shared" si="72"/>
        <v>0</v>
      </c>
      <c r="G53" s="37">
        <f t="shared" si="72"/>
        <v>0</v>
      </c>
      <c r="H53" s="37">
        <f t="shared" si="72"/>
        <v>0</v>
      </c>
      <c r="I53" s="37">
        <f t="shared" si="72"/>
        <v>0</v>
      </c>
      <c r="J53" s="37">
        <f t="shared" si="72"/>
        <v>0</v>
      </c>
      <c r="K53" s="37">
        <f t="shared" si="72"/>
        <v>0</v>
      </c>
      <c r="O53" s="7"/>
      <c r="Q53" s="7">
        <v>27</v>
      </c>
      <c r="R53" s="7">
        <f t="shared" si="65"/>
        <v>351</v>
      </c>
      <c r="S53" s="43">
        <f t="shared" si="66"/>
        <v>0.3817598370320486</v>
      </c>
      <c r="T53" s="43">
        <f t="shared" si="68"/>
        <v>0.6182401629679515</v>
      </c>
      <c r="X53" s="7">
        <f t="shared" si="71"/>
        <v>7</v>
      </c>
      <c r="Y53" s="7">
        <f t="shared" si="71"/>
        <v>24</v>
      </c>
      <c r="Z53" s="15" t="s">
        <v>83</v>
      </c>
      <c r="AA53" s="20">
        <f aca="true" t="shared" si="73" ref="AA53:AA58">SUM(AB53:AH53)</f>
        <v>0</v>
      </c>
      <c r="AB53" s="7">
        <f aca="true" t="shared" si="74" ref="AB53:AB58">IF(AB$49=$X53,IF(AB$50=$Y53,1,0),0)</f>
        <v>0</v>
      </c>
      <c r="AC53" s="1"/>
      <c r="AD53" s="1"/>
      <c r="AE53" s="1"/>
      <c r="AF53" s="1"/>
      <c r="AG53" s="1"/>
      <c r="AH53" s="1"/>
      <c r="AI53" s="7">
        <f>AA53+AC$51</f>
        <v>0</v>
      </c>
      <c r="AJ53" s="7"/>
      <c r="AK53" s="7"/>
    </row>
    <row r="54" spans="1:37" ht="12.75">
      <c r="A54" s="7">
        <f>+B11</f>
        <v>6</v>
      </c>
      <c r="B54" s="7">
        <f>+C11</f>
        <v>20</v>
      </c>
      <c r="C54" s="6" t="s">
        <v>77</v>
      </c>
      <c r="D54" s="6"/>
      <c r="E54" s="37">
        <f aca="true" t="shared" si="75" ref="E54:K54">IF($M54=E$43,IF($N54=E$44,1,0),0)</f>
        <v>0</v>
      </c>
      <c r="F54" s="37">
        <f t="shared" si="75"/>
        <v>0</v>
      </c>
      <c r="G54" s="37">
        <f t="shared" si="75"/>
        <v>0</v>
      </c>
      <c r="H54" s="37">
        <f t="shared" si="75"/>
        <v>0</v>
      </c>
      <c r="I54" s="37">
        <f t="shared" si="75"/>
        <v>0</v>
      </c>
      <c r="J54" s="37">
        <f t="shared" si="75"/>
        <v>0</v>
      </c>
      <c r="K54" s="37">
        <f t="shared" si="75"/>
        <v>0</v>
      </c>
      <c r="M54" s="7">
        <f>+M11</f>
        <v>12</v>
      </c>
      <c r="N54" s="7">
        <f>+N11</f>
        <v>28</v>
      </c>
      <c r="O54" s="7"/>
      <c r="Q54" s="7">
        <v>28</v>
      </c>
      <c r="R54" s="7">
        <f t="shared" si="65"/>
        <v>378</v>
      </c>
      <c r="S54" s="43">
        <f t="shared" si="66"/>
        <v>0.35450327755061956</v>
      </c>
      <c r="T54" s="43">
        <f t="shared" si="68"/>
        <v>0.6454967224493804</v>
      </c>
      <c r="X54" s="7">
        <f t="shared" si="71"/>
        <v>9</v>
      </c>
      <c r="Y54" s="7">
        <f t="shared" si="71"/>
        <v>21</v>
      </c>
      <c r="Z54" s="15" t="s">
        <v>83</v>
      </c>
      <c r="AA54" s="20">
        <f t="shared" si="73"/>
        <v>0</v>
      </c>
      <c r="AB54" s="7">
        <f t="shared" si="74"/>
        <v>0</v>
      </c>
      <c r="AC54" s="7">
        <f>IF(AC$49=$X54,IF(AC$50=$Y54,1,0),0)</f>
        <v>0</v>
      </c>
      <c r="AD54" s="1"/>
      <c r="AE54" s="1"/>
      <c r="AF54" s="1"/>
      <c r="AG54" s="1"/>
      <c r="AH54" s="1"/>
      <c r="AI54" s="7">
        <f>AA54+AD$51</f>
        <v>0</v>
      </c>
      <c r="AJ54" s="7"/>
      <c r="AK54" s="7"/>
    </row>
    <row r="55" spans="3:37" ht="12.75">
      <c r="C55" s="6" t="s">
        <v>80</v>
      </c>
      <c r="D55" s="6"/>
      <c r="E55" s="37">
        <f aca="true" t="shared" si="76" ref="E55:K55">IF($M54=E$61,IF($N54=E$62,1,0),0)</f>
        <v>0</v>
      </c>
      <c r="F55" s="37">
        <f t="shared" si="76"/>
        <v>0</v>
      </c>
      <c r="G55" s="37">
        <f t="shared" si="76"/>
        <v>0</v>
      </c>
      <c r="H55" s="37">
        <f t="shared" si="76"/>
        <v>0</v>
      </c>
      <c r="I55" s="37">
        <f t="shared" si="76"/>
        <v>0</v>
      </c>
      <c r="J55" s="37">
        <f t="shared" si="76"/>
        <v>0</v>
      </c>
      <c r="K55" s="37">
        <f t="shared" si="76"/>
        <v>0</v>
      </c>
      <c r="O55" s="7"/>
      <c r="Q55" s="7">
        <v>30</v>
      </c>
      <c r="R55" s="40">
        <f t="shared" si="65"/>
        <v>435</v>
      </c>
      <c r="S55" s="43">
        <f t="shared" si="66"/>
        <v>0.30318370004604484</v>
      </c>
      <c r="T55" s="43">
        <f t="shared" si="68"/>
        <v>0.6968162999539551</v>
      </c>
      <c r="X55" s="7">
        <f t="shared" si="71"/>
        <v>10</v>
      </c>
      <c r="Y55" s="7">
        <f t="shared" si="71"/>
        <v>8</v>
      </c>
      <c r="Z55" s="15" t="s">
        <v>83</v>
      </c>
      <c r="AA55" s="20">
        <f t="shared" si="73"/>
        <v>0</v>
      </c>
      <c r="AB55" s="7">
        <f t="shared" si="74"/>
        <v>0</v>
      </c>
      <c r="AC55" s="7">
        <f>IF(AC$49=$X55,IF(AC$50=$Y55,1,0),0)</f>
        <v>0</v>
      </c>
      <c r="AD55" s="7">
        <f>IF(AD$49=$X55,IF(AD$50=$Y55,1,0),0)</f>
        <v>0</v>
      </c>
      <c r="AE55" s="1"/>
      <c r="AF55" s="1"/>
      <c r="AG55" s="1"/>
      <c r="AH55" s="1"/>
      <c r="AI55" s="7">
        <f>AA55+AE$51</f>
        <v>0</v>
      </c>
      <c r="AJ55" s="7"/>
      <c r="AK55" s="7"/>
    </row>
    <row r="56" spans="1:37" ht="12.75">
      <c r="A56" s="7">
        <f>+B12</f>
        <v>4</v>
      </c>
      <c r="B56" s="7">
        <f>+C12</f>
        <v>6</v>
      </c>
      <c r="C56" s="6" t="s">
        <v>77</v>
      </c>
      <c r="D56" s="6"/>
      <c r="E56" s="37">
        <f aca="true" t="shared" si="77" ref="E56:K56">IF($M56=E$43,IF($N56=E$44,1,0),0)</f>
        <v>0</v>
      </c>
      <c r="F56" s="37">
        <f t="shared" si="77"/>
        <v>0</v>
      </c>
      <c r="G56" s="37">
        <f t="shared" si="77"/>
        <v>0</v>
      </c>
      <c r="H56" s="37">
        <f t="shared" si="77"/>
        <v>0</v>
      </c>
      <c r="I56" s="37">
        <f t="shared" si="77"/>
        <v>0</v>
      </c>
      <c r="J56" s="37">
        <f t="shared" si="77"/>
        <v>0</v>
      </c>
      <c r="K56" s="37">
        <f t="shared" si="77"/>
        <v>0</v>
      </c>
      <c r="M56" s="7">
        <f>+M12</f>
        <v>10</v>
      </c>
      <c r="N56" s="7">
        <f>+N12</f>
        <v>28</v>
      </c>
      <c r="O56" s="7"/>
      <c r="Q56" s="7">
        <v>32</v>
      </c>
      <c r="R56" s="40">
        <f t="shared" si="65"/>
        <v>496</v>
      </c>
      <c r="S56" s="43">
        <f t="shared" si="66"/>
        <v>0.25646347322507146</v>
      </c>
      <c r="T56" s="43">
        <f t="shared" si="68"/>
        <v>0.7435365267749285</v>
      </c>
      <c r="X56" s="7">
        <f t="shared" si="71"/>
        <v>6</v>
      </c>
      <c r="Y56" s="7">
        <f t="shared" si="71"/>
        <v>20</v>
      </c>
      <c r="Z56" s="15" t="s">
        <v>83</v>
      </c>
      <c r="AA56" s="20">
        <f t="shared" si="73"/>
        <v>0</v>
      </c>
      <c r="AB56" s="7">
        <f t="shared" si="74"/>
        <v>0</v>
      </c>
      <c r="AC56" s="7">
        <f>IF(AC$49=$X56,IF(AC$50=$Y56,1,0),0)</f>
        <v>0</v>
      </c>
      <c r="AD56" s="7">
        <f>IF(AD$49=$X56,IF(AD$50=$Y56,1,0),0)</f>
        <v>0</v>
      </c>
      <c r="AE56" s="7">
        <f>IF(AE$49=$X56,IF(AE$50=$Y56,1,0),0)</f>
        <v>0</v>
      </c>
      <c r="AF56" s="1"/>
      <c r="AG56" s="1"/>
      <c r="AH56" s="1"/>
      <c r="AI56" s="7">
        <f>AA56+AF$51</f>
        <v>0</v>
      </c>
      <c r="AJ56" s="7"/>
      <c r="AK56" s="7"/>
    </row>
    <row r="57" spans="3:37" ht="12.75">
      <c r="C57" s="6" t="s">
        <v>80</v>
      </c>
      <c r="D57" s="6"/>
      <c r="E57" s="37">
        <f aca="true" t="shared" si="78" ref="E57:K57">IF($M56=E$61,IF($N56=E$62,1,0),0)</f>
        <v>0</v>
      </c>
      <c r="F57" s="37">
        <f t="shared" si="78"/>
        <v>0</v>
      </c>
      <c r="G57" s="37">
        <f t="shared" si="78"/>
        <v>0</v>
      </c>
      <c r="H57" s="37">
        <f t="shared" si="78"/>
        <v>0</v>
      </c>
      <c r="I57" s="37">
        <f t="shared" si="78"/>
        <v>0</v>
      </c>
      <c r="J57" s="37">
        <f t="shared" si="78"/>
        <v>0</v>
      </c>
      <c r="K57" s="37">
        <f t="shared" si="78"/>
        <v>0</v>
      </c>
      <c r="O57" s="7"/>
      <c r="Q57" s="7">
        <v>41</v>
      </c>
      <c r="R57" s="40">
        <f t="shared" si="65"/>
        <v>820</v>
      </c>
      <c r="S57" s="43">
        <f t="shared" si="66"/>
        <v>0.10543522712520652</v>
      </c>
      <c r="T57" s="43">
        <f t="shared" si="68"/>
        <v>0.8945647728747935</v>
      </c>
      <c r="X57" s="7">
        <f t="shared" si="71"/>
        <v>4</v>
      </c>
      <c r="Y57" s="7">
        <f t="shared" si="71"/>
        <v>6</v>
      </c>
      <c r="Z57" s="15" t="s">
        <v>83</v>
      </c>
      <c r="AA57" s="20">
        <f t="shared" si="73"/>
        <v>0</v>
      </c>
      <c r="AB57" s="7">
        <f t="shared" si="74"/>
        <v>0</v>
      </c>
      <c r="AC57" s="7">
        <f>IF(AC$49=$X57,IF(AC$50=$Y57,1,0),0)</f>
        <v>0</v>
      </c>
      <c r="AD57" s="7">
        <f>IF(AD$49=$X57,IF(AD$50=$Y57,1,0),0)</f>
        <v>0</v>
      </c>
      <c r="AE57" s="7">
        <f>IF(AE$49=$X57,IF(AE$50=$Y57,1,0),0)</f>
        <v>0</v>
      </c>
      <c r="AF57" s="7">
        <f>IF(AF$49=$X57,IF(AF$50=$Y57,1,0),0)</f>
        <v>0</v>
      </c>
      <c r="AG57" s="1"/>
      <c r="AH57" s="1"/>
      <c r="AI57" s="7">
        <f>AA57+AG$51</f>
        <v>0</v>
      </c>
      <c r="AJ57" s="7"/>
      <c r="AK57" s="7"/>
    </row>
    <row r="58" spans="1:37" ht="12.75">
      <c r="A58" s="7">
        <f>+B13</f>
        <v>11</v>
      </c>
      <c r="B58" s="6">
        <f>+C13</f>
        <v>17</v>
      </c>
      <c r="C58" s="6" t="s">
        <v>77</v>
      </c>
      <c r="D58" s="6"/>
      <c r="E58" s="37">
        <f aca="true" t="shared" si="79" ref="E58:K58">IF($M58=E$43,IF($N58=E$44,1,0),0)</f>
        <v>0</v>
      </c>
      <c r="F58" s="37">
        <f t="shared" si="79"/>
        <v>0</v>
      </c>
      <c r="G58" s="37">
        <f t="shared" si="79"/>
        <v>0</v>
      </c>
      <c r="H58" s="37">
        <f t="shared" si="79"/>
        <v>0</v>
      </c>
      <c r="I58" s="37">
        <f t="shared" si="79"/>
        <v>0</v>
      </c>
      <c r="J58" s="37">
        <f t="shared" si="79"/>
        <v>0</v>
      </c>
      <c r="K58" s="37">
        <f t="shared" si="79"/>
        <v>0</v>
      </c>
      <c r="M58" s="7">
        <f>+M13</f>
        <v>7</v>
      </c>
      <c r="N58" s="7">
        <f>+N13</f>
        <v>22</v>
      </c>
      <c r="O58" s="7"/>
      <c r="Q58" s="7">
        <v>48</v>
      </c>
      <c r="R58" s="40">
        <f t="shared" si="65"/>
        <v>1128</v>
      </c>
      <c r="S58" s="43">
        <f t="shared" si="66"/>
        <v>0.04529076425740137</v>
      </c>
      <c r="T58" s="43">
        <f t="shared" si="68"/>
        <v>0.9547092357425986</v>
      </c>
      <c r="X58" s="7">
        <f t="shared" si="71"/>
        <v>11</v>
      </c>
      <c r="Y58" s="7">
        <f t="shared" si="71"/>
        <v>17</v>
      </c>
      <c r="Z58" s="15" t="s">
        <v>83</v>
      </c>
      <c r="AA58" s="20">
        <f t="shared" si="73"/>
        <v>0</v>
      </c>
      <c r="AB58" s="7">
        <f t="shared" si="74"/>
        <v>0</v>
      </c>
      <c r="AC58" s="7">
        <f>IF(AC$49=$X58,IF(AC$50=$Y58,1,0),0)</f>
        <v>0</v>
      </c>
      <c r="AD58" s="7">
        <f>IF(AD$49=$X58,IF(AD$50=$Y58,1,0),0)</f>
        <v>0</v>
      </c>
      <c r="AE58" s="7">
        <f>IF(AE$49=$X58,IF(AE$50=$Y58,1,0),0)</f>
        <v>0</v>
      </c>
      <c r="AF58" s="7">
        <f>IF(AF$49=$X58,IF(AF$50=$Y58,1,0),0)</f>
        <v>0</v>
      </c>
      <c r="AG58" s="7">
        <f>IF(AG$49=$X58,IF(AG$50=$Y58,1,0),0)</f>
        <v>0</v>
      </c>
      <c r="AH58" s="1"/>
      <c r="AI58" s="7">
        <f>AA58+AH$51</f>
        <v>0</v>
      </c>
      <c r="AJ58" s="7"/>
      <c r="AK58" s="7"/>
    </row>
    <row r="59" spans="3:37" ht="12.75">
      <c r="C59" s="6" t="s">
        <v>80</v>
      </c>
      <c r="D59" s="6"/>
      <c r="E59" s="37">
        <f aca="true" t="shared" si="80" ref="E59:K59">IF($M58=E$61,IF($N58=E$62,1,0),0)</f>
        <v>0</v>
      </c>
      <c r="F59" s="37">
        <f t="shared" si="80"/>
        <v>0</v>
      </c>
      <c r="G59" s="37">
        <f t="shared" si="80"/>
        <v>0</v>
      </c>
      <c r="H59" s="37">
        <f t="shared" si="80"/>
        <v>0</v>
      </c>
      <c r="I59" s="37">
        <f t="shared" si="80"/>
        <v>0</v>
      </c>
      <c r="J59" s="37">
        <f t="shared" si="80"/>
        <v>0</v>
      </c>
      <c r="K59" s="37">
        <f t="shared" si="80"/>
        <v>0</v>
      </c>
      <c r="Q59" s="7">
        <v>59</v>
      </c>
      <c r="R59" s="40">
        <f t="shared" si="65"/>
        <v>1711</v>
      </c>
      <c r="S59" s="43">
        <f t="shared" si="66"/>
        <v>0.009149057109197067</v>
      </c>
      <c r="T59" s="43">
        <f t="shared" si="68"/>
        <v>0.9908509428908029</v>
      </c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24:37" ht="12.75">
      <c r="X60" s="1"/>
      <c r="Y60" s="1"/>
      <c r="Z60" s="35"/>
      <c r="AA60" s="35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3:37" ht="12.75">
      <c r="C61" s="6" t="s">
        <v>4</v>
      </c>
      <c r="D61" s="6"/>
      <c r="E61" s="7">
        <f aca="true" t="shared" si="81" ref="E61:K62">+E15</f>
        <v>11</v>
      </c>
      <c r="F61" s="7">
        <f t="shared" si="81"/>
        <v>1</v>
      </c>
      <c r="G61" s="7">
        <f t="shared" si="81"/>
        <v>5</v>
      </c>
      <c r="H61" s="7">
        <f t="shared" si="81"/>
        <v>10</v>
      </c>
      <c r="I61" s="7">
        <f t="shared" si="81"/>
        <v>12</v>
      </c>
      <c r="J61" s="7">
        <f t="shared" si="81"/>
        <v>1</v>
      </c>
      <c r="K61" s="7">
        <f t="shared" si="81"/>
        <v>7</v>
      </c>
      <c r="X61" s="6" t="s">
        <v>87</v>
      </c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3:37" ht="12.75">
      <c r="C62" s="6" t="s">
        <v>5</v>
      </c>
      <c r="D62" s="6"/>
      <c r="E62" s="7">
        <f t="shared" si="81"/>
        <v>20</v>
      </c>
      <c r="F62" s="7">
        <f t="shared" si="81"/>
        <v>2</v>
      </c>
      <c r="G62" s="7">
        <f t="shared" si="81"/>
        <v>21</v>
      </c>
      <c r="H62" s="7">
        <f t="shared" si="81"/>
        <v>1</v>
      </c>
      <c r="I62" s="7">
        <f t="shared" si="81"/>
        <v>20</v>
      </c>
      <c r="J62" s="7">
        <f t="shared" si="81"/>
        <v>13</v>
      </c>
      <c r="K62" s="7">
        <f t="shared" si="81"/>
        <v>23</v>
      </c>
      <c r="Q62" s="11" t="s">
        <v>64</v>
      </c>
      <c r="R62" s="6" t="s">
        <v>65</v>
      </c>
      <c r="S62" s="11" t="s">
        <v>66</v>
      </c>
      <c r="T62" s="7" t="s">
        <v>66</v>
      </c>
      <c r="U62" s="4" t="s">
        <v>66</v>
      </c>
      <c r="X62" s="7"/>
      <c r="Y62" s="6" t="s">
        <v>4</v>
      </c>
      <c r="Z62" s="7"/>
      <c r="AA62" s="6"/>
      <c r="AB62" s="7">
        <f aca="true" t="shared" si="82" ref="AB62:AH63">+E4</f>
        <v>11</v>
      </c>
      <c r="AC62" s="7">
        <f t="shared" si="82"/>
        <v>10</v>
      </c>
      <c r="AD62" s="7">
        <f t="shared" si="82"/>
        <v>12</v>
      </c>
      <c r="AE62" s="7">
        <f t="shared" si="82"/>
        <v>11</v>
      </c>
      <c r="AF62" s="7">
        <f t="shared" si="82"/>
        <v>5</v>
      </c>
      <c r="AG62" s="7">
        <f t="shared" si="82"/>
        <v>10</v>
      </c>
      <c r="AH62" s="7">
        <f t="shared" si="82"/>
        <v>8</v>
      </c>
      <c r="AI62" s="7"/>
      <c r="AJ62" s="6" t="s">
        <v>87</v>
      </c>
      <c r="AK62" s="15" t="s">
        <v>88</v>
      </c>
    </row>
    <row r="63" spans="17:37" ht="12.75">
      <c r="Q63" s="6" t="s">
        <v>67</v>
      </c>
      <c r="R63" s="19" t="s">
        <v>68</v>
      </c>
      <c r="S63" s="6" t="s">
        <v>69</v>
      </c>
      <c r="T63" s="6" t="s">
        <v>70</v>
      </c>
      <c r="U63" s="6" t="s">
        <v>89</v>
      </c>
      <c r="X63" s="7"/>
      <c r="Y63" s="6" t="s">
        <v>5</v>
      </c>
      <c r="Z63" s="7"/>
      <c r="AA63" s="6"/>
      <c r="AB63" s="7">
        <f t="shared" si="82"/>
        <v>22</v>
      </c>
      <c r="AC63" s="7">
        <f t="shared" si="82"/>
        <v>29</v>
      </c>
      <c r="AD63" s="7">
        <f t="shared" si="82"/>
        <v>7</v>
      </c>
      <c r="AE63" s="7">
        <f t="shared" si="82"/>
        <v>30</v>
      </c>
      <c r="AF63" s="7">
        <f t="shared" si="82"/>
        <v>28</v>
      </c>
      <c r="AG63" s="7">
        <f t="shared" si="82"/>
        <v>9</v>
      </c>
      <c r="AH63" s="7">
        <f t="shared" si="82"/>
        <v>15</v>
      </c>
      <c r="AI63" s="7"/>
      <c r="AJ63" s="6"/>
      <c r="AK63" s="15"/>
    </row>
    <row r="64" spans="17:37" ht="12.75">
      <c r="Q64" s="7">
        <v>14</v>
      </c>
      <c r="R64" s="40">
        <f aca="true" t="shared" si="83" ref="R64:R72">Q64*(Q64-1)/2</f>
        <v>91</v>
      </c>
      <c r="S64" s="43">
        <f aca="true" t="shared" si="84" ref="S64:S72">(364/365)^R64</f>
        <v>0.779067785334467</v>
      </c>
      <c r="T64" s="43">
        <f aca="true" t="shared" si="85" ref="T64:T72">1-S64</f>
        <v>0.22093221466553303</v>
      </c>
      <c r="U64" s="44">
        <v>0.2</v>
      </c>
      <c r="X64" s="6" t="s">
        <v>4</v>
      </c>
      <c r="Y64" s="6" t="s">
        <v>5</v>
      </c>
      <c r="Z64" s="7"/>
      <c r="AA64" s="6" t="s">
        <v>16</v>
      </c>
      <c r="AB64" s="7">
        <f aca="true" t="shared" si="86" ref="AB64:AG64">SUM(AB66:AB71)</f>
        <v>0</v>
      </c>
      <c r="AC64" s="7">
        <f t="shared" si="86"/>
        <v>0</v>
      </c>
      <c r="AD64" s="7">
        <f t="shared" si="86"/>
        <v>0</v>
      </c>
      <c r="AE64" s="7">
        <f t="shared" si="86"/>
        <v>0</v>
      </c>
      <c r="AF64" s="7">
        <f t="shared" si="86"/>
        <v>0</v>
      </c>
      <c r="AG64" s="7">
        <f t="shared" si="86"/>
        <v>0</v>
      </c>
      <c r="AH64" s="7">
        <v>0</v>
      </c>
      <c r="AI64" s="6" t="s">
        <v>16</v>
      </c>
      <c r="AJ64" s="6"/>
      <c r="AK64" s="6"/>
    </row>
    <row r="65" spans="1:37" ht="12.75">
      <c r="A65" s="36" t="s">
        <v>90</v>
      </c>
      <c r="C65" s="36" t="s">
        <v>140</v>
      </c>
      <c r="Q65" s="7">
        <v>21</v>
      </c>
      <c r="R65" s="40">
        <f t="shared" si="83"/>
        <v>210</v>
      </c>
      <c r="S65" s="43">
        <f t="shared" si="84"/>
        <v>0.5620682199703929</v>
      </c>
      <c r="T65" s="43">
        <f t="shared" si="85"/>
        <v>0.4379317800296071</v>
      </c>
      <c r="U65" s="44">
        <v>0.4</v>
      </c>
      <c r="X65" s="7">
        <f>+AB62</f>
        <v>11</v>
      </c>
      <c r="Y65" s="7">
        <f>+AB63</f>
        <v>22</v>
      </c>
      <c r="Z65" s="15" t="s">
        <v>87</v>
      </c>
      <c r="AB65" s="1"/>
      <c r="AC65" s="1"/>
      <c r="AD65" s="1"/>
      <c r="AE65" s="1"/>
      <c r="AF65" s="1"/>
      <c r="AG65" s="1"/>
      <c r="AH65" s="1"/>
      <c r="AI65" s="7"/>
      <c r="AJ65" s="7"/>
      <c r="AK65" s="7"/>
    </row>
    <row r="66" spans="1:37" ht="12.75">
      <c r="A66" s="7">
        <v>1</v>
      </c>
      <c r="B66" s="36" t="s">
        <v>91</v>
      </c>
      <c r="Q66" s="7">
        <v>28</v>
      </c>
      <c r="R66" s="7">
        <f t="shared" si="83"/>
        <v>378</v>
      </c>
      <c r="S66" s="43">
        <f t="shared" si="84"/>
        <v>0.35450327755061956</v>
      </c>
      <c r="T66" s="43">
        <f t="shared" si="85"/>
        <v>0.6454967224493804</v>
      </c>
      <c r="U66" s="44">
        <v>0.6</v>
      </c>
      <c r="X66" s="7">
        <f>+AC62</f>
        <v>10</v>
      </c>
      <c r="Y66" s="7">
        <f>+AC63</f>
        <v>29</v>
      </c>
      <c r="Z66" s="15" t="s">
        <v>87</v>
      </c>
      <c r="AA66" s="7">
        <f aca="true" t="shared" si="87" ref="AA66:AA71">SUM(AB66:AH66)</f>
        <v>0</v>
      </c>
      <c r="AB66" s="7">
        <f aca="true" t="shared" si="88" ref="AB66:AB71">IF(AB$62=$X66,IF(AB$63=$Y66,1,0),0)</f>
        <v>0</v>
      </c>
      <c r="AC66" s="1"/>
      <c r="AD66" s="1"/>
      <c r="AE66" s="1"/>
      <c r="AF66" s="1"/>
      <c r="AG66" s="1"/>
      <c r="AH66" s="1"/>
      <c r="AI66" s="7"/>
      <c r="AJ66" s="7"/>
      <c r="AK66" s="7"/>
    </row>
    <row r="67" spans="1:37" ht="12.75">
      <c r="A67" s="7">
        <v>2</v>
      </c>
      <c r="B67" s="15" t="s">
        <v>92</v>
      </c>
      <c r="Q67" s="7">
        <v>35</v>
      </c>
      <c r="R67" s="40">
        <f t="shared" si="83"/>
        <v>595</v>
      </c>
      <c r="S67" s="43">
        <f t="shared" si="84"/>
        <v>0.19546496207889402</v>
      </c>
      <c r="T67" s="43">
        <f t="shared" si="85"/>
        <v>0.804535037921106</v>
      </c>
      <c r="U67" s="44">
        <v>0.8</v>
      </c>
      <c r="X67" s="7">
        <f>+AD62</f>
        <v>12</v>
      </c>
      <c r="Y67" s="7">
        <f>+AD63</f>
        <v>7</v>
      </c>
      <c r="Z67" s="15" t="s">
        <v>87</v>
      </c>
      <c r="AA67" s="7">
        <f t="shared" si="87"/>
        <v>0</v>
      </c>
      <c r="AB67" s="7">
        <f t="shared" si="88"/>
        <v>0</v>
      </c>
      <c r="AC67" s="7">
        <f>IF(AC$62=$X67,IF(AC$63=$Y67,1,0),0)</f>
        <v>0</v>
      </c>
      <c r="AD67" s="1"/>
      <c r="AE67" s="1"/>
      <c r="AF67" s="1"/>
      <c r="AG67" s="1"/>
      <c r="AH67" s="1"/>
      <c r="AI67" s="7"/>
      <c r="AJ67" s="7"/>
      <c r="AK67" s="7"/>
    </row>
    <row r="68" spans="1:37" ht="12.75">
      <c r="A68" s="6" t="s">
        <v>93</v>
      </c>
      <c r="B68" s="15" t="s">
        <v>94</v>
      </c>
      <c r="Q68" s="7">
        <v>42</v>
      </c>
      <c r="R68" s="40">
        <f t="shared" si="83"/>
        <v>861</v>
      </c>
      <c r="S68" s="43">
        <f t="shared" si="84"/>
        <v>0.0942182481290617</v>
      </c>
      <c r="T68" s="43">
        <f t="shared" si="85"/>
        <v>0.9057817518709383</v>
      </c>
      <c r="U68" s="44">
        <v>0.9</v>
      </c>
      <c r="X68" s="7">
        <f>+AE62</f>
        <v>11</v>
      </c>
      <c r="Y68" s="7">
        <f>+AE63</f>
        <v>30</v>
      </c>
      <c r="Z68" s="15" t="s">
        <v>87</v>
      </c>
      <c r="AA68" s="7">
        <f t="shared" si="87"/>
        <v>0</v>
      </c>
      <c r="AB68" s="7">
        <f t="shared" si="88"/>
        <v>0</v>
      </c>
      <c r="AC68" s="7">
        <f>IF(AC$62=$X68,IF(AC$63=$Y68,1,0),0)</f>
        <v>0</v>
      </c>
      <c r="AD68" s="7">
        <f>IF(AD$62=$X68,IF(AD$63=$Y68,1,0),0)</f>
        <v>0</v>
      </c>
      <c r="AE68" s="1"/>
      <c r="AF68" s="1"/>
      <c r="AG68" s="1"/>
      <c r="AH68" s="1"/>
      <c r="AI68" s="7"/>
      <c r="AJ68" s="7"/>
      <c r="AK68" s="7"/>
    </row>
    <row r="69" spans="1:37" ht="12.75">
      <c r="A69" s="6" t="s">
        <v>95</v>
      </c>
      <c r="B69" s="15" t="s">
        <v>96</v>
      </c>
      <c r="Q69" s="7">
        <v>49</v>
      </c>
      <c r="R69" s="40">
        <f t="shared" si="83"/>
        <v>1176</v>
      </c>
      <c r="S69" s="43">
        <f t="shared" si="84"/>
        <v>0.03970256546060148</v>
      </c>
      <c r="T69" s="43">
        <f t="shared" si="85"/>
        <v>0.9602974345393985</v>
      </c>
      <c r="U69" s="44">
        <v>0.95</v>
      </c>
      <c r="X69" s="7">
        <f>+AF62</f>
        <v>5</v>
      </c>
      <c r="Y69" s="7">
        <f>+AF63</f>
        <v>28</v>
      </c>
      <c r="Z69" s="15" t="s">
        <v>87</v>
      </c>
      <c r="AA69" s="7">
        <f t="shared" si="87"/>
        <v>0</v>
      </c>
      <c r="AB69" s="7">
        <f t="shared" si="88"/>
        <v>0</v>
      </c>
      <c r="AC69" s="7">
        <f>IF(AC$62=$X69,IF(AC$63=$Y69,1,0),0)</f>
        <v>0</v>
      </c>
      <c r="AD69" s="7">
        <f>IF(AD$62=$X69,IF(AD$63=$Y69,1,0),0)</f>
        <v>0</v>
      </c>
      <c r="AE69" s="7">
        <f>IF(AE$62=$X69,IF(AE$63=$Y69,1,0),0)</f>
        <v>0</v>
      </c>
      <c r="AF69" s="1"/>
      <c r="AG69" s="1"/>
      <c r="AH69" s="1"/>
      <c r="AI69" s="7"/>
      <c r="AJ69" s="7"/>
      <c r="AK69" s="7"/>
    </row>
    <row r="70" spans="1:37" ht="12.75">
      <c r="A70" s="6" t="s">
        <v>97</v>
      </c>
      <c r="B70" s="15" t="s">
        <v>98</v>
      </c>
      <c r="Q70" s="7">
        <v>56</v>
      </c>
      <c r="R70" s="40">
        <f t="shared" si="83"/>
        <v>1540</v>
      </c>
      <c r="S70" s="43">
        <f t="shared" si="84"/>
        <v>0.014625797514334253</v>
      </c>
      <c r="T70" s="43">
        <f t="shared" si="85"/>
        <v>0.9853742024856658</v>
      </c>
      <c r="U70" s="44">
        <v>0.99</v>
      </c>
      <c r="X70" s="7">
        <f>+AG62</f>
        <v>10</v>
      </c>
      <c r="Y70" s="7">
        <f>+AG63</f>
        <v>9</v>
      </c>
      <c r="Z70" s="15" t="s">
        <v>87</v>
      </c>
      <c r="AA70" s="7">
        <f t="shared" si="87"/>
        <v>0</v>
      </c>
      <c r="AB70" s="7">
        <f t="shared" si="88"/>
        <v>0</v>
      </c>
      <c r="AC70" s="7">
        <f>IF(AC$62=$X70,IF(AC$63=$Y70,1,0),0)</f>
        <v>0</v>
      </c>
      <c r="AD70" s="7">
        <f>IF(AD$62=$X70,IF(AD$63=$Y70,1,0),0)</f>
        <v>0</v>
      </c>
      <c r="AE70" s="7">
        <f>IF(AE$62=$X70,IF(AE$63=$Y70,1,0),0)</f>
        <v>0</v>
      </c>
      <c r="AF70" s="7">
        <f>IF(AF$62=$X70,IF(AF$63=$Y70,1,0),0)</f>
        <v>0</v>
      </c>
      <c r="AG70" s="1"/>
      <c r="AH70" s="1"/>
      <c r="AI70" s="7"/>
      <c r="AJ70" s="7"/>
      <c r="AK70" s="7"/>
    </row>
    <row r="71" spans="17:37" ht="12.75">
      <c r="Q71" s="7">
        <v>63</v>
      </c>
      <c r="R71" s="40">
        <f t="shared" si="83"/>
        <v>1953</v>
      </c>
      <c r="S71" s="43">
        <f t="shared" si="84"/>
        <v>0.00471018519567105</v>
      </c>
      <c r="T71" s="43">
        <f t="shared" si="85"/>
        <v>0.995289814804329</v>
      </c>
      <c r="U71" s="43">
        <v>0.995</v>
      </c>
      <c r="X71" s="7">
        <f>+AH62</f>
        <v>8</v>
      </c>
      <c r="Y71" s="7">
        <f>+AH63</f>
        <v>15</v>
      </c>
      <c r="Z71" s="15" t="s">
        <v>87</v>
      </c>
      <c r="AA71" s="7">
        <f t="shared" si="87"/>
        <v>0</v>
      </c>
      <c r="AB71" s="7">
        <f t="shared" si="88"/>
        <v>0</v>
      </c>
      <c r="AC71" s="7">
        <f>IF(AC$62=$X71,IF(AC$63=$Y71,1,0),0)</f>
        <v>0</v>
      </c>
      <c r="AD71" s="7">
        <f>IF(AD$62=$X71,IF(AD$63=$Y71,1,0),0)</f>
        <v>0</v>
      </c>
      <c r="AE71" s="7">
        <f>IF(AE$62=$X71,IF(AE$63=$Y71,1,0),0)</f>
        <v>0</v>
      </c>
      <c r="AF71" s="7">
        <f>IF(AF$62=$X71,IF(AF$63=$Y71,1,0),0)</f>
        <v>0</v>
      </c>
      <c r="AG71" s="7">
        <f>IF(AG$62=$X71,IF(AG$63=$Y71,1,0),0)</f>
        <v>0</v>
      </c>
      <c r="AH71" s="1"/>
      <c r="AI71" s="7"/>
      <c r="AJ71" s="7"/>
      <c r="AK71" s="7"/>
    </row>
    <row r="72" spans="1:21" ht="12.75">
      <c r="A72" s="7">
        <v>4</v>
      </c>
      <c r="B72" s="15" t="s">
        <v>99</v>
      </c>
      <c r="Q72" s="7">
        <v>70</v>
      </c>
      <c r="R72" s="40">
        <f t="shared" si="83"/>
        <v>2415</v>
      </c>
      <c r="S72" s="43">
        <f t="shared" si="84"/>
        <v>0.0013260925954660205</v>
      </c>
      <c r="T72" s="43">
        <f t="shared" si="85"/>
        <v>0.998673907404534</v>
      </c>
      <c r="U72" s="43">
        <v>0.999</v>
      </c>
    </row>
    <row r="73" spans="27:35" ht="12.75">
      <c r="AA73" s="6" t="s">
        <v>82</v>
      </c>
      <c r="AB73" s="7">
        <f>AB64</f>
        <v>0</v>
      </c>
      <c r="AC73" s="7">
        <f>AC64+$AA66</f>
        <v>0</v>
      </c>
      <c r="AD73" s="7">
        <f>AD64+$AA67</f>
        <v>0</v>
      </c>
      <c r="AE73" s="7">
        <f>AE64+$AA68</f>
        <v>0</v>
      </c>
      <c r="AF73" s="7">
        <f>AF64+$AA69</f>
        <v>0</v>
      </c>
      <c r="AG73" s="7">
        <f>AG64+$AA70</f>
        <v>0</v>
      </c>
      <c r="AH73" s="7">
        <f>$AA71+AH64</f>
        <v>0</v>
      </c>
      <c r="AI73" s="6" t="s">
        <v>82</v>
      </c>
    </row>
    <row r="74" spans="1:37" ht="12.75">
      <c r="A74" s="6" t="s">
        <v>100</v>
      </c>
      <c r="B74" s="15" t="s">
        <v>101</v>
      </c>
      <c r="X74" s="1"/>
      <c r="Y74" s="1"/>
      <c r="Z74" s="35"/>
      <c r="AA74" s="35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2.75">
      <c r="A75" s="6" t="s">
        <v>102</v>
      </c>
      <c r="B75" s="15" t="s">
        <v>103</v>
      </c>
      <c r="X75" s="6" t="s">
        <v>104</v>
      </c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12.75">
      <c r="A76" s="6"/>
      <c r="B76" s="15" t="s">
        <v>139</v>
      </c>
      <c r="X76" s="6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12.75">
      <c r="A77" s="6" t="s">
        <v>105</v>
      </c>
      <c r="B77" s="15" t="s">
        <v>106</v>
      </c>
      <c r="X77" s="7"/>
      <c r="Y77" s="6" t="s">
        <v>4</v>
      </c>
      <c r="Z77" s="7"/>
      <c r="AA77" s="6"/>
      <c r="AB77" s="7">
        <f>+AB89</f>
        <v>11</v>
      </c>
      <c r="AC77" s="7">
        <f aca="true" t="shared" si="89" ref="AC77:AH78">+AC89</f>
        <v>1</v>
      </c>
      <c r="AD77" s="7">
        <f t="shared" si="89"/>
        <v>5</v>
      </c>
      <c r="AE77" s="7">
        <f t="shared" si="89"/>
        <v>10</v>
      </c>
      <c r="AF77" s="7">
        <f t="shared" si="89"/>
        <v>12</v>
      </c>
      <c r="AG77" s="7">
        <f t="shared" si="89"/>
        <v>1</v>
      </c>
      <c r="AH77" s="7">
        <f t="shared" si="89"/>
        <v>7</v>
      </c>
      <c r="AI77" s="7"/>
      <c r="AJ77" s="6" t="s">
        <v>104</v>
      </c>
      <c r="AK77" s="15" t="s">
        <v>107</v>
      </c>
    </row>
    <row r="78" spans="1:34" ht="12.75">
      <c r="A78" s="6" t="s">
        <v>108</v>
      </c>
      <c r="B78" s="15" t="s">
        <v>109</v>
      </c>
      <c r="X78" s="7"/>
      <c r="Y78" s="6" t="s">
        <v>5</v>
      </c>
      <c r="Z78" s="7"/>
      <c r="AA78" s="6"/>
      <c r="AB78" s="7">
        <f>+AB90</f>
        <v>20</v>
      </c>
      <c r="AC78" s="7">
        <f t="shared" si="89"/>
        <v>2</v>
      </c>
      <c r="AD78" s="7">
        <f t="shared" si="89"/>
        <v>21</v>
      </c>
      <c r="AE78" s="7">
        <f t="shared" si="89"/>
        <v>1</v>
      </c>
      <c r="AF78" s="7">
        <f t="shared" si="89"/>
        <v>20</v>
      </c>
      <c r="AG78" s="7">
        <f t="shared" si="89"/>
        <v>13</v>
      </c>
      <c r="AH78" s="7">
        <f t="shared" si="89"/>
        <v>23</v>
      </c>
    </row>
    <row r="79" spans="1:34" ht="12.75">
      <c r="A79" s="6"/>
      <c r="B79" s="15" t="s">
        <v>138</v>
      </c>
      <c r="X79" s="7"/>
      <c r="Y79" s="6"/>
      <c r="Z79" s="7"/>
      <c r="AA79" s="6"/>
      <c r="AB79" s="7"/>
      <c r="AC79" s="7"/>
      <c r="AD79" s="7"/>
      <c r="AE79" s="7"/>
      <c r="AF79" s="7"/>
      <c r="AG79" s="7"/>
      <c r="AH79" s="7"/>
    </row>
    <row r="80" spans="1:35" ht="12.75">
      <c r="A80" s="6" t="s">
        <v>110</v>
      </c>
      <c r="B80" s="15" t="s">
        <v>111</v>
      </c>
      <c r="X80" s="6" t="s">
        <v>4</v>
      </c>
      <c r="Y80" s="6" t="s">
        <v>5</v>
      </c>
      <c r="Z80" s="7"/>
      <c r="AA80" s="6" t="s">
        <v>16</v>
      </c>
      <c r="AB80" s="7">
        <f>SUM(AB81:AB87)</f>
        <v>0</v>
      </c>
      <c r="AC80" s="7">
        <f aca="true" t="shared" si="90" ref="AC80:AH80">SUM(AC81:AC87)</f>
        <v>0</v>
      </c>
      <c r="AD80" s="7">
        <f t="shared" si="90"/>
        <v>0</v>
      </c>
      <c r="AE80" s="7">
        <f t="shared" si="90"/>
        <v>0</v>
      </c>
      <c r="AF80" s="7">
        <f t="shared" si="90"/>
        <v>0</v>
      </c>
      <c r="AG80" s="7">
        <f t="shared" si="90"/>
        <v>0</v>
      </c>
      <c r="AH80" s="7">
        <f t="shared" si="90"/>
        <v>0</v>
      </c>
      <c r="AI80" s="19" t="s">
        <v>16</v>
      </c>
    </row>
    <row r="81" spans="1:34" ht="12.75">
      <c r="A81" s="6" t="s">
        <v>112</v>
      </c>
      <c r="B81" s="15" t="s">
        <v>113</v>
      </c>
      <c r="X81" s="7">
        <f>+AB77</f>
        <v>11</v>
      </c>
      <c r="Y81" s="7">
        <f>+AB78</f>
        <v>20</v>
      </c>
      <c r="Z81" s="15" t="s">
        <v>104</v>
      </c>
      <c r="AB81" s="1"/>
      <c r="AC81" s="1"/>
      <c r="AD81" s="1"/>
      <c r="AE81" s="1"/>
      <c r="AF81" s="1"/>
      <c r="AG81" s="1"/>
      <c r="AH81" s="1"/>
    </row>
    <row r="82" spans="1:37" ht="12.75">
      <c r="A82" s="6" t="s">
        <v>114</v>
      </c>
      <c r="B82" s="15" t="s">
        <v>115</v>
      </c>
      <c r="X82" s="7">
        <f>+AC77</f>
        <v>1</v>
      </c>
      <c r="Y82" s="7">
        <f>+AC78</f>
        <v>2</v>
      </c>
      <c r="Z82" s="15" t="s">
        <v>104</v>
      </c>
      <c r="AA82" s="4">
        <f aca="true" t="shared" si="91" ref="AA82:AA87">SUM(AB82:AH82)</f>
        <v>0</v>
      </c>
      <c r="AB82" s="7">
        <f aca="true" t="shared" si="92" ref="AB82:AB87">IF(AB$77=$X82,IF(AB$78=$Y82,1,0),0)</f>
        <v>0</v>
      </c>
      <c r="AC82" s="1"/>
      <c r="AD82" s="1"/>
      <c r="AE82" s="1"/>
      <c r="AF82" s="1"/>
      <c r="AG82" s="1"/>
      <c r="AH82" s="1"/>
      <c r="AI82" s="7"/>
      <c r="AJ82" s="7"/>
      <c r="AK82" s="7"/>
    </row>
    <row r="83" spans="1:37" ht="12.75">
      <c r="A83" s="6" t="s">
        <v>116</v>
      </c>
      <c r="B83" s="15" t="s">
        <v>117</v>
      </c>
      <c r="X83" s="7">
        <f>+AD77</f>
        <v>5</v>
      </c>
      <c r="Y83" s="7">
        <f>+AD78</f>
        <v>21</v>
      </c>
      <c r="Z83" s="15" t="s">
        <v>104</v>
      </c>
      <c r="AA83" s="4">
        <f t="shared" si="91"/>
        <v>0</v>
      </c>
      <c r="AB83" s="7">
        <f t="shared" si="92"/>
        <v>0</v>
      </c>
      <c r="AC83" s="7">
        <f>IF(AC$77=$X83,IF(AC$78=$Y83,1,0),0)</f>
        <v>0</v>
      </c>
      <c r="AD83" s="1"/>
      <c r="AE83" s="1"/>
      <c r="AF83" s="1"/>
      <c r="AG83" s="1"/>
      <c r="AH83" s="1"/>
      <c r="AI83" s="7"/>
      <c r="AJ83" s="7"/>
      <c r="AK83" s="7"/>
    </row>
    <row r="84" spans="1:34" ht="12.75">
      <c r="A84" s="6" t="s">
        <v>118</v>
      </c>
      <c r="B84" s="15" t="s">
        <v>119</v>
      </c>
      <c r="X84" s="7">
        <f>+AE77</f>
        <v>10</v>
      </c>
      <c r="Y84" s="7">
        <f>+AE78</f>
        <v>1</v>
      </c>
      <c r="Z84" s="15" t="s">
        <v>104</v>
      </c>
      <c r="AA84" s="4">
        <f t="shared" si="91"/>
        <v>0</v>
      </c>
      <c r="AB84" s="7">
        <f t="shared" si="92"/>
        <v>0</v>
      </c>
      <c r="AC84" s="7">
        <f>IF(AC$77=$X84,IF(AC$78=$Y84,1,0),0)</f>
        <v>0</v>
      </c>
      <c r="AD84" s="7">
        <f>IF(AD$77=$X84,IF(AD$78=$Y84,1,0),0)</f>
        <v>0</v>
      </c>
      <c r="AE84" s="1"/>
      <c r="AF84" s="1"/>
      <c r="AG84" s="1"/>
      <c r="AH84" s="1"/>
    </row>
    <row r="85" spans="1:34" ht="12.75">
      <c r="A85" s="6" t="s">
        <v>120</v>
      </c>
      <c r="B85" s="15" t="s">
        <v>121</v>
      </c>
      <c r="X85" s="7">
        <f>+AF77</f>
        <v>12</v>
      </c>
      <c r="Y85" s="7">
        <f>+AF78</f>
        <v>20</v>
      </c>
      <c r="Z85" s="15" t="s">
        <v>104</v>
      </c>
      <c r="AA85" s="4">
        <f t="shared" si="91"/>
        <v>0</v>
      </c>
      <c r="AB85" s="7">
        <f t="shared" si="92"/>
        <v>0</v>
      </c>
      <c r="AC85" s="7">
        <f>IF(AC$77=$X85,IF(AC$78=$Y85,1,0),0)</f>
        <v>0</v>
      </c>
      <c r="AD85" s="7">
        <f>IF(AD$77=$X85,IF(AD$78=$Y85,1,0),0)</f>
        <v>0</v>
      </c>
      <c r="AE85" s="7">
        <f>IF(AE$77=$X85,IF(AE$78=$Y85,1,0),0)</f>
        <v>0</v>
      </c>
      <c r="AF85" s="1"/>
      <c r="AG85" s="1"/>
      <c r="AH85" s="1"/>
    </row>
    <row r="86" spans="1:34" ht="12.75">
      <c r="A86" s="6" t="s">
        <v>122</v>
      </c>
      <c r="B86" s="15" t="s">
        <v>123</v>
      </c>
      <c r="X86" s="7">
        <f>+AG77</f>
        <v>1</v>
      </c>
      <c r="Y86" s="7">
        <f>+AG78</f>
        <v>13</v>
      </c>
      <c r="Z86" s="15" t="s">
        <v>104</v>
      </c>
      <c r="AA86" s="4">
        <f t="shared" si="91"/>
        <v>0</v>
      </c>
      <c r="AB86" s="7">
        <f t="shared" si="92"/>
        <v>0</v>
      </c>
      <c r="AC86" s="7">
        <f>IF(AC$77=$X86,IF(AC$78=$Y86,1,0),0)</f>
        <v>0</v>
      </c>
      <c r="AD86" s="7">
        <f>IF(AD$77=$X86,IF(AD$78=$Y86,1,0),0)</f>
        <v>0</v>
      </c>
      <c r="AE86" s="7">
        <f>IF(AE$77=$X86,IF(AE$78=$Y86,1,0),0)</f>
        <v>0</v>
      </c>
      <c r="AF86" s="7">
        <f>IF(AF$77=$X86,IF(AF$78=$Y86,1,0),0)</f>
        <v>0</v>
      </c>
      <c r="AG86" s="1"/>
      <c r="AH86" s="1"/>
    </row>
    <row r="87" spans="1:34" ht="12.75">
      <c r="A87" s="6" t="s">
        <v>124</v>
      </c>
      <c r="B87" s="15" t="s">
        <v>125</v>
      </c>
      <c r="X87" s="7">
        <f>+AH77</f>
        <v>7</v>
      </c>
      <c r="Y87" s="7">
        <f>+AH78</f>
        <v>23</v>
      </c>
      <c r="Z87" s="15" t="s">
        <v>104</v>
      </c>
      <c r="AA87" s="4">
        <f t="shared" si="91"/>
        <v>0</v>
      </c>
      <c r="AB87" s="7">
        <f t="shared" si="92"/>
        <v>0</v>
      </c>
      <c r="AC87" s="7">
        <f>IF(AC$77=$X87,IF(AC$78=$Y87,1,0),0)</f>
        <v>0</v>
      </c>
      <c r="AD87" s="7">
        <f>IF(AD$77=$X87,IF(AD$78=$Y87,1,0),0)</f>
        <v>0</v>
      </c>
      <c r="AE87" s="7">
        <f>IF(AE$77=$X87,IF(AE$78=$Y87,1,0),0)</f>
        <v>0</v>
      </c>
      <c r="AF87" s="7">
        <f>IF(AF$77=$X87,IF(AF$78=$Y87,1,0),0)</f>
        <v>0</v>
      </c>
      <c r="AG87" s="7">
        <f>IF(AG$77=$X87,IF(AG$78=$Y87,1,0),0)</f>
        <v>0</v>
      </c>
      <c r="AH87" s="1"/>
    </row>
    <row r="88" spans="1:34" ht="12.75">
      <c r="A88" s="7">
        <v>11</v>
      </c>
      <c r="B88" s="15" t="s">
        <v>126</v>
      </c>
      <c r="AA88" s="11" t="s">
        <v>75</v>
      </c>
      <c r="AB88" s="7">
        <f>$AA81+AB80</f>
        <v>0</v>
      </c>
      <c r="AC88" s="7">
        <f>$AA82+AC80</f>
        <v>0</v>
      </c>
      <c r="AD88" s="7">
        <f>$AA83+AD80</f>
        <v>0</v>
      </c>
      <c r="AE88" s="7">
        <f>$AA84+AE80</f>
        <v>0</v>
      </c>
      <c r="AF88" s="7">
        <f>$AA85+AF80</f>
        <v>0</v>
      </c>
      <c r="AG88" s="7">
        <f>$AA86+AG80</f>
        <v>0</v>
      </c>
      <c r="AH88" s="7">
        <f>$AA87+AH80</f>
        <v>0</v>
      </c>
    </row>
    <row r="89" spans="25:34" ht="12.75">
      <c r="Y89" s="6" t="s">
        <v>4</v>
      </c>
      <c r="Z89" s="7"/>
      <c r="AA89" s="6"/>
      <c r="AB89" s="7">
        <f aca="true" t="shared" si="93" ref="AB89:AH90">+E15</f>
        <v>11</v>
      </c>
      <c r="AC89" s="7">
        <f t="shared" si="93"/>
        <v>1</v>
      </c>
      <c r="AD89" s="7">
        <f t="shared" si="93"/>
        <v>5</v>
      </c>
      <c r="AE89" s="7">
        <f t="shared" si="93"/>
        <v>10</v>
      </c>
      <c r="AF89" s="7">
        <f t="shared" si="93"/>
        <v>12</v>
      </c>
      <c r="AG89" s="7">
        <f t="shared" si="93"/>
        <v>1</v>
      </c>
      <c r="AH89" s="7">
        <f t="shared" si="93"/>
        <v>7</v>
      </c>
    </row>
    <row r="90" spans="1:34" ht="12.75">
      <c r="A90" s="6" t="s">
        <v>127</v>
      </c>
      <c r="Y90" s="6" t="s">
        <v>5</v>
      </c>
      <c r="Z90" s="7"/>
      <c r="AA90" s="6"/>
      <c r="AB90" s="7">
        <f t="shared" si="93"/>
        <v>20</v>
      </c>
      <c r="AC90" s="7">
        <f t="shared" si="93"/>
        <v>2</v>
      </c>
      <c r="AD90" s="7">
        <f t="shared" si="93"/>
        <v>21</v>
      </c>
      <c r="AE90" s="7">
        <f t="shared" si="93"/>
        <v>1</v>
      </c>
      <c r="AF90" s="7">
        <f t="shared" si="93"/>
        <v>20</v>
      </c>
      <c r="AG90" s="7">
        <f t="shared" si="93"/>
        <v>13</v>
      </c>
      <c r="AH90" s="7">
        <f t="shared" si="93"/>
        <v>23</v>
      </c>
    </row>
    <row r="91" spans="1:2" ht="12.75">
      <c r="A91" s="7">
        <v>1</v>
      </c>
      <c r="B91" s="15" t="s">
        <v>128</v>
      </c>
    </row>
    <row r="92" spans="1:2" ht="12.75">
      <c r="A92" s="7">
        <v>2</v>
      </c>
      <c r="B92" s="15" t="s">
        <v>129</v>
      </c>
    </row>
    <row r="94" ht="12.75">
      <c r="A94" s="15" t="s">
        <v>130</v>
      </c>
    </row>
    <row r="95" ht="12.75">
      <c r="B95" s="8" t="s">
        <v>131</v>
      </c>
    </row>
    <row r="97" spans="1:2" ht="12.75">
      <c r="A97" s="7" t="s">
        <v>132</v>
      </c>
      <c r="B97" s="36" t="s">
        <v>133</v>
      </c>
    </row>
    <row r="106" spans="4:6" ht="12.75">
      <c r="D106" s="45"/>
      <c r="E106" s="45"/>
      <c r="F106" s="45"/>
    </row>
    <row r="108" spans="1:14" ht="12.75">
      <c r="A108" s="5" t="s">
        <v>0</v>
      </c>
      <c r="B108" s="6"/>
      <c r="D108" s="8" t="s">
        <v>1</v>
      </c>
      <c r="E108" s="9"/>
      <c r="F108" s="9"/>
      <c r="G108" s="9"/>
      <c r="H108" s="9"/>
      <c r="I108" s="9"/>
      <c r="J108" s="9"/>
      <c r="M108" s="10" t="s">
        <v>132</v>
      </c>
      <c r="N108" s="1"/>
    </row>
    <row r="109" spans="2:14" ht="12.75">
      <c r="B109" s="6"/>
      <c r="E109" s="12" t="s">
        <v>6</v>
      </c>
      <c r="G109" s="9"/>
      <c r="H109" s="9"/>
      <c r="I109" s="9"/>
      <c r="J109" s="9"/>
      <c r="L109" s="13"/>
      <c r="N109" s="1"/>
    </row>
    <row r="110" spans="1:14" ht="12.75">
      <c r="A110" s="16"/>
      <c r="C110" s="6" t="s">
        <v>4</v>
      </c>
      <c r="D110" s="17">
        <f aca="true" t="shared" si="94" ref="D110:J111">+E4</f>
        <v>11</v>
      </c>
      <c r="E110" s="17">
        <f t="shared" si="94"/>
        <v>10</v>
      </c>
      <c r="F110" s="17">
        <f t="shared" si="94"/>
        <v>12</v>
      </c>
      <c r="G110" s="17">
        <f t="shared" si="94"/>
        <v>11</v>
      </c>
      <c r="H110" s="17">
        <f t="shared" si="94"/>
        <v>5</v>
      </c>
      <c r="I110" s="17">
        <f t="shared" si="94"/>
        <v>10</v>
      </c>
      <c r="J110" s="17">
        <f t="shared" si="94"/>
        <v>8</v>
      </c>
      <c r="M110" s="18"/>
      <c r="N110" s="1"/>
    </row>
    <row r="111" spans="3:14" ht="12.75">
      <c r="C111" s="6" t="s">
        <v>5</v>
      </c>
      <c r="D111" s="17">
        <f t="shared" si="94"/>
        <v>22</v>
      </c>
      <c r="E111" s="17">
        <f t="shared" si="94"/>
        <v>29</v>
      </c>
      <c r="F111" s="17">
        <f t="shared" si="94"/>
        <v>7</v>
      </c>
      <c r="G111" s="17">
        <f t="shared" si="94"/>
        <v>30</v>
      </c>
      <c r="H111" s="17">
        <f t="shared" si="94"/>
        <v>28</v>
      </c>
      <c r="I111" s="17">
        <f t="shared" si="94"/>
        <v>9</v>
      </c>
      <c r="J111" s="17">
        <f t="shared" si="94"/>
        <v>15</v>
      </c>
      <c r="L111" s="19"/>
      <c r="M111" s="15"/>
      <c r="N111" s="1"/>
    </row>
    <row r="112" spans="1:14" ht="18.75" thickBot="1">
      <c r="A112" s="6" t="s">
        <v>4</v>
      </c>
      <c r="B112" s="6" t="s">
        <v>5</v>
      </c>
      <c r="D112" s="46" t="s">
        <v>134</v>
      </c>
      <c r="E112" s="46" t="s">
        <v>135</v>
      </c>
      <c r="F112" s="46" t="s">
        <v>136</v>
      </c>
      <c r="G112" s="46" t="s">
        <v>134</v>
      </c>
      <c r="H112" s="46" t="s">
        <v>135</v>
      </c>
      <c r="I112" s="46" t="s">
        <v>136</v>
      </c>
      <c r="J112" s="46" t="s">
        <v>134</v>
      </c>
      <c r="L112" s="6" t="s">
        <v>4</v>
      </c>
      <c r="M112" s="6" t="s">
        <v>5</v>
      </c>
      <c r="N112" s="1"/>
    </row>
    <row r="113" spans="1:14" ht="19.5" thickBot="1" thickTop="1">
      <c r="A113" s="17">
        <f aca="true" t="shared" si="95" ref="A113:B119">+B7</f>
        <v>3</v>
      </c>
      <c r="B113" s="17">
        <f t="shared" si="95"/>
        <v>13</v>
      </c>
      <c r="C113" s="46" t="s">
        <v>134</v>
      </c>
      <c r="D113" s="21"/>
      <c r="E113" s="22"/>
      <c r="F113" s="22"/>
      <c r="G113" s="22"/>
      <c r="H113" s="22"/>
      <c r="I113" s="22"/>
      <c r="J113" s="23"/>
      <c r="K113" s="46" t="s">
        <v>134</v>
      </c>
      <c r="L113" s="17">
        <f aca="true" t="shared" si="96" ref="L113:M119">+M7</f>
        <v>2</v>
      </c>
      <c r="M113" s="17">
        <f t="shared" si="96"/>
        <v>9</v>
      </c>
      <c r="N113" s="1"/>
    </row>
    <row r="114" spans="1:14" ht="18.75" thickBot="1">
      <c r="A114" s="17">
        <f t="shared" si="95"/>
        <v>7</v>
      </c>
      <c r="B114" s="17">
        <f t="shared" si="95"/>
        <v>24</v>
      </c>
      <c r="C114" s="46" t="s">
        <v>135</v>
      </c>
      <c r="D114" s="24"/>
      <c r="E114" s="25"/>
      <c r="F114" s="25"/>
      <c r="G114" s="25"/>
      <c r="H114" s="25"/>
      <c r="I114" s="25"/>
      <c r="J114" s="26"/>
      <c r="K114" s="46" t="s">
        <v>135</v>
      </c>
      <c r="L114" s="17">
        <f t="shared" si="96"/>
        <v>1</v>
      </c>
      <c r="M114" s="17">
        <f t="shared" si="96"/>
        <v>27</v>
      </c>
      <c r="N114" s="1"/>
    </row>
    <row r="115" spans="1:14" ht="18.75" thickBot="1">
      <c r="A115" s="17">
        <f t="shared" si="95"/>
        <v>9</v>
      </c>
      <c r="B115" s="17">
        <f t="shared" si="95"/>
        <v>21</v>
      </c>
      <c r="C115" s="46" t="s">
        <v>136</v>
      </c>
      <c r="D115" s="24"/>
      <c r="E115" s="25"/>
      <c r="F115" s="25"/>
      <c r="G115" s="25"/>
      <c r="H115" s="25"/>
      <c r="I115" s="25"/>
      <c r="J115" s="26"/>
      <c r="K115" s="46" t="s">
        <v>136</v>
      </c>
      <c r="L115" s="17">
        <f t="shared" si="96"/>
        <v>12</v>
      </c>
      <c r="M115" s="17">
        <f t="shared" si="96"/>
        <v>3</v>
      </c>
      <c r="N115" s="1"/>
    </row>
    <row r="116" spans="1:14" ht="18.75" thickBot="1">
      <c r="A116" s="17">
        <f t="shared" si="95"/>
        <v>10</v>
      </c>
      <c r="B116" s="17">
        <f t="shared" si="95"/>
        <v>8</v>
      </c>
      <c r="C116" s="46" t="s">
        <v>134</v>
      </c>
      <c r="D116" s="24"/>
      <c r="E116" s="25"/>
      <c r="F116" s="25"/>
      <c r="G116" s="25"/>
      <c r="H116" s="25"/>
      <c r="I116" s="25"/>
      <c r="J116" s="26"/>
      <c r="K116" s="46" t="s">
        <v>134</v>
      </c>
      <c r="L116" s="17">
        <f t="shared" si="96"/>
        <v>10</v>
      </c>
      <c r="M116" s="17">
        <f t="shared" si="96"/>
        <v>14</v>
      </c>
      <c r="N116" s="1"/>
    </row>
    <row r="117" spans="1:14" ht="18.75" thickBot="1">
      <c r="A117" s="17">
        <f t="shared" si="95"/>
        <v>6</v>
      </c>
      <c r="B117" s="17">
        <f t="shared" si="95"/>
        <v>20</v>
      </c>
      <c r="C117" s="46" t="s">
        <v>135</v>
      </c>
      <c r="D117" s="24"/>
      <c r="E117" s="25"/>
      <c r="F117" s="25"/>
      <c r="G117" s="25"/>
      <c r="H117" s="25"/>
      <c r="I117" s="25"/>
      <c r="J117" s="26"/>
      <c r="K117" s="46" t="s">
        <v>135</v>
      </c>
      <c r="L117" s="17">
        <f t="shared" si="96"/>
        <v>12</v>
      </c>
      <c r="M117" s="17">
        <f t="shared" si="96"/>
        <v>28</v>
      </c>
      <c r="N117" s="1"/>
    </row>
    <row r="118" spans="1:14" ht="18.75" thickBot="1">
      <c r="A118" s="17">
        <f t="shared" si="95"/>
        <v>4</v>
      </c>
      <c r="B118" s="17">
        <f t="shared" si="95"/>
        <v>6</v>
      </c>
      <c r="C118" s="46" t="s">
        <v>136</v>
      </c>
      <c r="D118" s="24"/>
      <c r="E118" s="25"/>
      <c r="F118" s="25"/>
      <c r="G118" s="25"/>
      <c r="H118" s="25"/>
      <c r="I118" s="25"/>
      <c r="J118" s="26"/>
      <c r="K118" s="46" t="s">
        <v>136</v>
      </c>
      <c r="L118" s="17">
        <f t="shared" si="96"/>
        <v>10</v>
      </c>
      <c r="M118" s="17">
        <f t="shared" si="96"/>
        <v>28</v>
      </c>
      <c r="N118" s="1"/>
    </row>
    <row r="119" spans="1:14" ht="18.75" thickBot="1">
      <c r="A119" s="17">
        <f t="shared" si="95"/>
        <v>11</v>
      </c>
      <c r="B119" s="17">
        <f t="shared" si="95"/>
        <v>17</v>
      </c>
      <c r="C119" s="46" t="s">
        <v>134</v>
      </c>
      <c r="D119" s="27"/>
      <c r="E119" s="28"/>
      <c r="F119" s="28"/>
      <c r="G119" s="28"/>
      <c r="H119" s="28"/>
      <c r="I119" s="28"/>
      <c r="J119" s="29"/>
      <c r="K119" s="46" t="s">
        <v>134</v>
      </c>
      <c r="L119" s="17">
        <f t="shared" si="96"/>
        <v>7</v>
      </c>
      <c r="M119" s="17">
        <f t="shared" si="96"/>
        <v>22</v>
      </c>
      <c r="N119" s="1"/>
    </row>
    <row r="120" spans="4:14" ht="18.75" thickTop="1">
      <c r="D120" s="46" t="s">
        <v>134</v>
      </c>
      <c r="E120" s="46" t="s">
        <v>135</v>
      </c>
      <c r="F120" s="46" t="s">
        <v>136</v>
      </c>
      <c r="G120" s="46" t="s">
        <v>134</v>
      </c>
      <c r="H120" s="46" t="s">
        <v>135</v>
      </c>
      <c r="I120" s="46" t="s">
        <v>136</v>
      </c>
      <c r="J120" s="46" t="s">
        <v>134</v>
      </c>
      <c r="N120" s="1"/>
    </row>
    <row r="121" spans="1:14" ht="12.75">
      <c r="A121" s="16"/>
      <c r="C121" s="6" t="s">
        <v>4</v>
      </c>
      <c r="D121" s="17">
        <f aca="true" t="shared" si="97" ref="D121:J122">+E15</f>
        <v>11</v>
      </c>
      <c r="E121" s="17">
        <f t="shared" si="97"/>
        <v>1</v>
      </c>
      <c r="F121" s="17">
        <f t="shared" si="97"/>
        <v>5</v>
      </c>
      <c r="G121" s="17">
        <f t="shared" si="97"/>
        <v>10</v>
      </c>
      <c r="H121" s="17">
        <f t="shared" si="97"/>
        <v>12</v>
      </c>
      <c r="I121" s="17">
        <f t="shared" si="97"/>
        <v>1</v>
      </c>
      <c r="J121" s="17">
        <f t="shared" si="97"/>
        <v>7</v>
      </c>
      <c r="L121" s="31"/>
      <c r="M121" s="18"/>
      <c r="N121" s="1"/>
    </row>
    <row r="122" spans="3:14" ht="12.75">
      <c r="C122" s="6" t="s">
        <v>5</v>
      </c>
      <c r="D122" s="17">
        <f t="shared" si="97"/>
        <v>20</v>
      </c>
      <c r="E122" s="17">
        <f t="shared" si="97"/>
        <v>2</v>
      </c>
      <c r="F122" s="17">
        <f t="shared" si="97"/>
        <v>21</v>
      </c>
      <c r="G122" s="17">
        <f t="shared" si="97"/>
        <v>1</v>
      </c>
      <c r="H122" s="17">
        <f t="shared" si="97"/>
        <v>20</v>
      </c>
      <c r="I122" s="17">
        <f t="shared" si="97"/>
        <v>13</v>
      </c>
      <c r="J122" s="17">
        <f t="shared" si="97"/>
        <v>23</v>
      </c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8" spans="1:14" ht="12.75">
      <c r="A128" s="5" t="s">
        <v>0</v>
      </c>
      <c r="B128" s="6"/>
      <c r="D128" s="8" t="s">
        <v>1</v>
      </c>
      <c r="E128" s="9"/>
      <c r="F128" s="9"/>
      <c r="G128" s="9"/>
      <c r="H128" s="9"/>
      <c r="I128" s="9"/>
      <c r="J128" s="9"/>
      <c r="M128" s="10" t="s">
        <v>132</v>
      </c>
      <c r="N128" s="1"/>
    </row>
    <row r="129" spans="2:14" ht="12.75">
      <c r="B129" s="6"/>
      <c r="E129" s="12" t="s">
        <v>6</v>
      </c>
      <c r="G129" s="9"/>
      <c r="H129" s="9"/>
      <c r="I129" s="9"/>
      <c r="J129" s="9"/>
      <c r="L129" s="13"/>
      <c r="N129" s="1"/>
    </row>
    <row r="130" spans="1:14" ht="12.75">
      <c r="A130" s="16"/>
      <c r="C130" s="6"/>
      <c r="D130" s="17"/>
      <c r="E130" s="17"/>
      <c r="F130" s="17"/>
      <c r="G130" s="17"/>
      <c r="H130" s="17"/>
      <c r="I130" s="17"/>
      <c r="J130" s="17"/>
      <c r="M130" s="18"/>
      <c r="N130" s="1"/>
    </row>
    <row r="131" spans="3:14" ht="12.75">
      <c r="C131" s="47" t="s">
        <v>137</v>
      </c>
      <c r="E131" s="17"/>
      <c r="F131" s="17"/>
      <c r="G131" s="17"/>
      <c r="H131" s="17"/>
      <c r="I131" s="17"/>
      <c r="J131" s="17"/>
      <c r="L131" s="19"/>
      <c r="M131" s="15"/>
      <c r="N131" s="1"/>
    </row>
    <row r="132" spans="1:14" ht="18.75" thickBot="1">
      <c r="A132" s="6"/>
      <c r="B132" s="6"/>
      <c r="D132" s="46" t="s">
        <v>134</v>
      </c>
      <c r="E132" s="46" t="s">
        <v>135</v>
      </c>
      <c r="F132" s="46" t="s">
        <v>136</v>
      </c>
      <c r="G132" s="46" t="s">
        <v>134</v>
      </c>
      <c r="H132" s="46" t="s">
        <v>135</v>
      </c>
      <c r="I132" s="46" t="s">
        <v>136</v>
      </c>
      <c r="J132" s="46" t="s">
        <v>134</v>
      </c>
      <c r="L132" s="6"/>
      <c r="M132" s="6"/>
      <c r="N132" s="1"/>
    </row>
    <row r="133" spans="1:14" ht="19.5" thickBot="1" thickTop="1">
      <c r="A133" s="17"/>
      <c r="B133" s="17"/>
      <c r="C133" s="46" t="s">
        <v>134</v>
      </c>
      <c r="D133" s="21">
        <f aca="true" t="shared" si="98" ref="D133:J133">IF(D150=0,IF(D151=0,IF(D172=0,IF(D173=0,0,2),1),3),4)</f>
        <v>0</v>
      </c>
      <c r="E133" s="22">
        <f t="shared" si="98"/>
        <v>0</v>
      </c>
      <c r="F133" s="22">
        <f t="shared" si="98"/>
        <v>0</v>
      </c>
      <c r="G133" s="22">
        <f t="shared" si="98"/>
        <v>0</v>
      </c>
      <c r="H133" s="22">
        <f t="shared" si="98"/>
        <v>0</v>
      </c>
      <c r="I133" s="22">
        <f t="shared" si="98"/>
        <v>0</v>
      </c>
      <c r="J133" s="23">
        <f t="shared" si="98"/>
        <v>0</v>
      </c>
      <c r="K133" s="46" t="s">
        <v>134</v>
      </c>
      <c r="L133" s="17"/>
      <c r="M133" s="17"/>
      <c r="N133" s="1"/>
    </row>
    <row r="134" spans="1:14" ht="18.75" thickBot="1">
      <c r="A134" s="17"/>
      <c r="B134" s="17"/>
      <c r="C134" s="46" t="s">
        <v>135</v>
      </c>
      <c r="D134" s="24">
        <f aca="true" t="shared" si="99" ref="D134:J134">IF(D152=0,IF(D153=0,IF(D174=0,IF(D175=0,0,2),1),3),4)</f>
        <v>0</v>
      </c>
      <c r="E134" s="25">
        <f t="shared" si="99"/>
        <v>0</v>
      </c>
      <c r="F134" s="25">
        <f t="shared" si="99"/>
        <v>0</v>
      </c>
      <c r="G134" s="25">
        <f t="shared" si="99"/>
        <v>0</v>
      </c>
      <c r="H134" s="25">
        <f t="shared" si="99"/>
        <v>0</v>
      </c>
      <c r="I134" s="25">
        <f t="shared" si="99"/>
        <v>0</v>
      </c>
      <c r="J134" s="26">
        <f t="shared" si="99"/>
        <v>0</v>
      </c>
      <c r="K134" s="46" t="s">
        <v>135</v>
      </c>
      <c r="L134" s="17"/>
      <c r="M134" s="17"/>
      <c r="N134" s="1"/>
    </row>
    <row r="135" spans="1:14" ht="18.75" thickBot="1">
      <c r="A135" s="17"/>
      <c r="B135" s="17"/>
      <c r="C135" s="46" t="s">
        <v>136</v>
      </c>
      <c r="D135" s="24">
        <f aca="true" t="shared" si="100" ref="D135:J135">IF(D154=0,IF(D155=0,IF(D176=0,IF(D177=0,0,2),1),3),4)</f>
        <v>0</v>
      </c>
      <c r="E135" s="25">
        <f t="shared" si="100"/>
        <v>0</v>
      </c>
      <c r="F135" s="25">
        <f t="shared" si="100"/>
        <v>0</v>
      </c>
      <c r="G135" s="25">
        <f t="shared" si="100"/>
        <v>0</v>
      </c>
      <c r="H135" s="25">
        <f t="shared" si="100"/>
        <v>0</v>
      </c>
      <c r="I135" s="25">
        <f t="shared" si="100"/>
        <v>0</v>
      </c>
      <c r="J135" s="26">
        <f t="shared" si="100"/>
        <v>0</v>
      </c>
      <c r="K135" s="46" t="s">
        <v>136</v>
      </c>
      <c r="L135" s="17"/>
      <c r="M135" s="17"/>
      <c r="N135" s="1"/>
    </row>
    <row r="136" spans="1:14" ht="18.75" thickBot="1">
      <c r="A136" s="17"/>
      <c r="B136" s="17"/>
      <c r="C136" s="46" t="s">
        <v>134</v>
      </c>
      <c r="D136" s="24">
        <f aca="true" t="shared" si="101" ref="D136:J136">IF(D156=0,IF(D157=0,IF(D178=0,IF(D179=0,0,2),1),3),4)</f>
        <v>0</v>
      </c>
      <c r="E136" s="25">
        <f t="shared" si="101"/>
        <v>0</v>
      </c>
      <c r="F136" s="25">
        <f t="shared" si="101"/>
        <v>0</v>
      </c>
      <c r="G136" s="25">
        <f t="shared" si="101"/>
        <v>0</v>
      </c>
      <c r="H136" s="25">
        <f t="shared" si="101"/>
        <v>0</v>
      </c>
      <c r="I136" s="25">
        <f t="shared" si="101"/>
        <v>0</v>
      </c>
      <c r="J136" s="26">
        <f t="shared" si="101"/>
        <v>0</v>
      </c>
      <c r="K136" s="46" t="s">
        <v>134</v>
      </c>
      <c r="L136" s="17"/>
      <c r="M136" s="17"/>
      <c r="N136" s="1"/>
    </row>
    <row r="137" spans="1:14" ht="18.75" thickBot="1">
      <c r="A137" s="17"/>
      <c r="B137" s="17"/>
      <c r="C137" s="46" t="s">
        <v>135</v>
      </c>
      <c r="D137" s="24">
        <f aca="true" t="shared" si="102" ref="D137:J137">IF(D158=0,IF(D159=0,IF(D180=0,IF(D181=0,0,2),1),3),4)</f>
        <v>0</v>
      </c>
      <c r="E137" s="25">
        <f t="shared" si="102"/>
        <v>0</v>
      </c>
      <c r="F137" s="25">
        <f t="shared" si="102"/>
        <v>0</v>
      </c>
      <c r="G137" s="25">
        <f t="shared" si="102"/>
        <v>0</v>
      </c>
      <c r="H137" s="25">
        <f t="shared" si="102"/>
        <v>0</v>
      </c>
      <c r="I137" s="25">
        <f t="shared" si="102"/>
        <v>0</v>
      </c>
      <c r="J137" s="26">
        <f t="shared" si="102"/>
        <v>0</v>
      </c>
      <c r="K137" s="46" t="s">
        <v>135</v>
      </c>
      <c r="L137" s="17"/>
      <c r="M137" s="17"/>
      <c r="N137" s="1"/>
    </row>
    <row r="138" spans="1:14" ht="18.75" thickBot="1">
      <c r="A138" s="17"/>
      <c r="B138" s="17"/>
      <c r="C138" s="46" t="s">
        <v>136</v>
      </c>
      <c r="D138" s="24">
        <f aca="true" t="shared" si="103" ref="D138:J138">IF(D160=0,IF(D161=0,IF(D182=0,IF(D183=0,0,2),1),3),4)</f>
        <v>0</v>
      </c>
      <c r="E138" s="25">
        <f t="shared" si="103"/>
        <v>0</v>
      </c>
      <c r="F138" s="25">
        <f t="shared" si="103"/>
        <v>0</v>
      </c>
      <c r="G138" s="25">
        <f t="shared" si="103"/>
        <v>0</v>
      </c>
      <c r="H138" s="25">
        <f t="shared" si="103"/>
        <v>0</v>
      </c>
      <c r="I138" s="25">
        <f t="shared" si="103"/>
        <v>0</v>
      </c>
      <c r="J138" s="26">
        <f t="shared" si="103"/>
        <v>0</v>
      </c>
      <c r="K138" s="46" t="s">
        <v>136</v>
      </c>
      <c r="L138" s="17"/>
      <c r="M138" s="17"/>
      <c r="N138" s="1"/>
    </row>
    <row r="139" spans="1:14" ht="18.75" thickBot="1">
      <c r="A139" s="17"/>
      <c r="B139" s="17"/>
      <c r="C139" s="46" t="s">
        <v>134</v>
      </c>
      <c r="D139" s="27">
        <f>IF(D162=0,IF(D163=0,IF(D184=0,IF(D185=0,0,2),1),3),4)</f>
        <v>0</v>
      </c>
      <c r="E139" s="28">
        <f aca="true" t="shared" si="104" ref="E139:J139">IF(E162=0,IF(E163=0,IF(E184=0,IF(E185=0,0,2),1),3),4)</f>
        <v>0</v>
      </c>
      <c r="F139" s="28">
        <f t="shared" si="104"/>
        <v>0</v>
      </c>
      <c r="G139" s="28">
        <f t="shared" si="104"/>
        <v>0</v>
      </c>
      <c r="H139" s="28">
        <f t="shared" si="104"/>
        <v>0</v>
      </c>
      <c r="I139" s="28">
        <f t="shared" si="104"/>
        <v>0</v>
      </c>
      <c r="J139" s="29">
        <f t="shared" si="104"/>
        <v>0</v>
      </c>
      <c r="K139" s="46" t="s">
        <v>134</v>
      </c>
      <c r="L139" s="17"/>
      <c r="M139" s="17"/>
      <c r="N139" s="1"/>
    </row>
    <row r="140" spans="4:14" ht="18.75" thickTop="1">
      <c r="D140" s="46" t="s">
        <v>134</v>
      </c>
      <c r="E140" s="46" t="s">
        <v>135</v>
      </c>
      <c r="F140" s="46" t="s">
        <v>136</v>
      </c>
      <c r="G140" s="46" t="s">
        <v>134</v>
      </c>
      <c r="H140" s="46" t="s">
        <v>135</v>
      </c>
      <c r="I140" s="46" t="s">
        <v>136</v>
      </c>
      <c r="J140" s="46" t="s">
        <v>134</v>
      </c>
      <c r="N140" s="1"/>
    </row>
    <row r="141" spans="1:14" ht="12.75">
      <c r="A141" s="16"/>
      <c r="C141" s="6"/>
      <c r="D141" s="17"/>
      <c r="E141" s="17"/>
      <c r="F141" s="17"/>
      <c r="G141" s="17"/>
      <c r="H141" s="17"/>
      <c r="I141" s="17"/>
      <c r="J141" s="17"/>
      <c r="L141" s="31"/>
      <c r="M141" s="18"/>
      <c r="N141" s="1"/>
    </row>
    <row r="142" spans="3:14" ht="12.75">
      <c r="C142" s="6"/>
      <c r="D142" s="17"/>
      <c r="E142" s="17"/>
      <c r="F142" s="17"/>
      <c r="G142" s="17"/>
      <c r="H142" s="17"/>
      <c r="I142" s="17"/>
      <c r="J142" s="17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</sheetData>
  <sheetProtection/>
  <conditionalFormatting sqref="AA53:AA58 AB65:AH71 AB52:AH58 AB22:AH22 AA23:AA29 AB30:AH30 AB38:AH38 AA39:AH45 AB51:AG51 AB81:AH88 AB73:AH73 AB6:AH6 AA7:AH13 E46:K59 E24:K37">
    <cfRule type="cellIs" priority="25" dxfId="0" operator="equal" stopIfTrue="1">
      <formula>1</formula>
    </cfRule>
  </conditionalFormatting>
  <conditionalFormatting sqref="AA53:AA58 AB22:AH22 AA23:AA29 AB30:AH30 AB38:AH38 AA39:AA45 AB51:AG51 AB6:AH6 AA7:AA13">
    <cfRule type="cellIs" priority="23" dxfId="9" operator="equal" stopIfTrue="1">
      <formula>1</formula>
    </cfRule>
    <cfRule type="cellIs" priority="24" dxfId="29" operator="equal" stopIfTrue="1">
      <formula>1</formula>
    </cfRule>
  </conditionalFormatting>
  <conditionalFormatting sqref="AB22:AH22 AB30:AH30 AA23:AA29 AB38:AH38 AA39:AA45 AB51:AG51 AA53:AA58 AB6:AH6 AA7:AA13">
    <cfRule type="cellIs" priority="22" dxfId="0" operator="greaterThan" stopIfTrue="1">
      <formula>0</formula>
    </cfRule>
  </conditionalFormatting>
  <conditionalFormatting sqref="AB22:AH22 AA23:AA29 AB30:AH30 AB38:AH38 AA39:AA45 AB51:AG51 AA53:AA58 AB6:AH6 AA7:AA13 D7:D13 E6:K6 E14:K14">
    <cfRule type="cellIs" priority="21" dxfId="9" operator="greaterThan" stopIfTrue="1">
      <formula>0</formula>
    </cfRule>
  </conditionalFormatting>
  <conditionalFormatting sqref="D7:D13">
    <cfRule type="cellIs" priority="20" dxfId="30" operator="greaterThan" stopIfTrue="1">
      <formula>""""""</formula>
    </cfRule>
  </conditionalFormatting>
  <conditionalFormatting sqref="D7:D13 E6:K6 E14:K14">
    <cfRule type="cellIs" priority="26" dxfId="7" operator="notEqual" stopIfTrue="1">
      <formula>0</formula>
    </cfRule>
  </conditionalFormatting>
  <conditionalFormatting sqref="E7:K13">
    <cfRule type="cellIs" priority="27" dxfId="31" operator="greaterThan" stopIfTrue="1">
      <formula>0</formula>
    </cfRule>
  </conditionalFormatting>
  <conditionalFormatting sqref="D7:D13 E6:K6 E14:K14">
    <cfRule type="cellIs" priority="28" dxfId="32" operator="greaterThan" stopIfTrue="1">
      <formula>0</formula>
    </cfRule>
  </conditionalFormatting>
  <conditionalFormatting sqref="L7:L13">
    <cfRule type="cellIs" priority="29" dxfId="32" operator="notEqual" stopIfTrue="1">
      <formula>0</formula>
    </cfRule>
  </conditionalFormatting>
  <conditionalFormatting sqref="AB14:AH14">
    <cfRule type="cellIs" priority="19" dxfId="0" operator="equal" stopIfTrue="1">
      <formula>1</formula>
    </cfRule>
  </conditionalFormatting>
  <conditionalFormatting sqref="AB14:AH14">
    <cfRule type="cellIs" priority="17" dxfId="9" operator="equal" stopIfTrue="1">
      <formula>1</formula>
    </cfRule>
    <cfRule type="cellIs" priority="18" dxfId="29" operator="equal" stopIfTrue="1">
      <formula>1</formula>
    </cfRule>
  </conditionalFormatting>
  <conditionalFormatting sqref="AB14:AH14">
    <cfRule type="cellIs" priority="16" dxfId="0" operator="greaterThan" stopIfTrue="1">
      <formula>0</formula>
    </cfRule>
  </conditionalFormatting>
  <conditionalFormatting sqref="AB14:AH14">
    <cfRule type="cellIs" priority="15" dxfId="9" operator="greaterThan" stopIfTrue="1">
      <formula>0</formula>
    </cfRule>
  </conditionalFormatting>
  <conditionalFormatting sqref="AI23:AI29">
    <cfRule type="cellIs" priority="14" dxfId="0" operator="equal" stopIfTrue="1">
      <formula>1</formula>
    </cfRule>
  </conditionalFormatting>
  <conditionalFormatting sqref="AI23:AI29">
    <cfRule type="cellIs" priority="12" dxfId="9" operator="equal" stopIfTrue="1">
      <formula>1</formula>
    </cfRule>
    <cfRule type="cellIs" priority="13" dxfId="29" operator="equal" stopIfTrue="1">
      <formula>1</formula>
    </cfRule>
  </conditionalFormatting>
  <conditionalFormatting sqref="AI23:AI29">
    <cfRule type="cellIs" priority="11" dxfId="0" operator="greaterThan" stopIfTrue="1">
      <formula>0</formula>
    </cfRule>
  </conditionalFormatting>
  <conditionalFormatting sqref="AI23:AI29">
    <cfRule type="cellIs" priority="10" dxfId="9" operator="greaterThan" stopIfTrue="1">
      <formula>0</formula>
    </cfRule>
  </conditionalFormatting>
  <conditionalFormatting sqref="D113:J119">
    <cfRule type="cellIs" priority="9" dxfId="31" operator="greaterThan" stopIfTrue="1">
      <formula>0</formula>
    </cfRule>
  </conditionalFormatting>
  <conditionalFormatting sqref="D133:J139">
    <cfRule type="cellIs" priority="8" dxfId="31" operator="greaterThan" stopIfTrue="1">
      <formula>0</formula>
    </cfRule>
  </conditionalFormatting>
  <conditionalFormatting sqref="M7:N13">
    <cfRule type="expression" priority="7" dxfId="0" stopIfTrue="1">
      <formula>$O7=TRUE</formula>
    </cfRule>
  </conditionalFormatting>
  <conditionalFormatting sqref="E4">
    <cfRule type="expression" priority="6" dxfId="0" stopIfTrue="1">
      <formula>E$1=TRUE</formula>
    </cfRule>
  </conditionalFormatting>
  <conditionalFormatting sqref="E5">
    <cfRule type="expression" priority="5" dxfId="0" stopIfTrue="1">
      <formula>E$1=TRUE</formula>
    </cfRule>
  </conditionalFormatting>
  <conditionalFormatting sqref="F4:K4">
    <cfRule type="expression" priority="4" dxfId="0" stopIfTrue="1">
      <formula>F$1=TRUE</formula>
    </cfRule>
  </conditionalFormatting>
  <conditionalFormatting sqref="F5:K5">
    <cfRule type="expression" priority="3" dxfId="0" stopIfTrue="1">
      <formula>F$1=TRUE</formula>
    </cfRule>
  </conditionalFormatting>
  <conditionalFormatting sqref="E15:K16">
    <cfRule type="expression" priority="2" dxfId="0" stopIfTrue="1">
      <formula>E$17=TRUE</formula>
    </cfRule>
  </conditionalFormatting>
  <conditionalFormatting sqref="B7:C13">
    <cfRule type="expression" priority="1" dxfId="0" stopIfTrue="1">
      <formula>$A7=TRUE</formula>
    </cfRule>
  </conditionalFormatting>
  <hyperlinks>
    <hyperlink ref="C18" r:id="rId1" display="www.StatLit.org/Excel/2012Schield-Bday.xls"/>
    <hyperlink ref="C19" r:id="rId2" display="www.StatLit.org/Excel/2012SchieldMAA.pdf"/>
  </hyperlinks>
  <printOptions/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Augsburg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 Schield</dc:creator>
  <cp:keywords/>
  <dc:description/>
  <cp:lastModifiedBy>Milo Schield</cp:lastModifiedBy>
  <dcterms:created xsi:type="dcterms:W3CDTF">2014-03-22T03:40:05Z</dcterms:created>
  <dcterms:modified xsi:type="dcterms:W3CDTF">2014-03-22T03:51:39Z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