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0\0H2014\0Bk\1Classes\1Excel\BUS379\Ch01-Predicting\XL3C-Logistic-Regress\MLE\xlsx\"/>
    </mc:Choice>
  </mc:AlternateContent>
  <bookViews>
    <workbookView xWindow="0" yWindow="0" windowWidth="11460" windowHeight="9435"/>
  </bookViews>
  <sheets>
    <sheet name="Data" sheetId="14" r:id="rId1"/>
  </sheets>
  <definedNames>
    <definedName name="solver_adj" localSheetId="0" hidden="1">Data!$I$2:$J$2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Data!$J$4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52511"/>
</workbook>
</file>

<file path=xl/calcChain.xml><?xml version="1.0" encoding="utf-8"?>
<calcChain xmlns="http://schemas.openxmlformats.org/spreadsheetml/2006/main">
  <c r="I21" i="14" l="1"/>
  <c r="I20" i="14"/>
  <c r="J36" i="14" l="1"/>
  <c r="J35" i="14"/>
  <c r="I31" i="14" a="1"/>
  <c r="I31" i="14" s="1"/>
  <c r="I30" i="14" a="1"/>
  <c r="I30" i="14" s="1"/>
  <c r="J28" i="14"/>
  <c r="J27" i="14"/>
  <c r="J26" i="14"/>
  <c r="J25" i="14"/>
  <c r="I17" i="14"/>
  <c r="I16" i="14"/>
  <c r="I15" i="14"/>
  <c r="I14" i="14"/>
  <c r="I13" i="14"/>
  <c r="K26" i="14"/>
  <c r="K28" i="14"/>
  <c r="K25" i="14"/>
  <c r="K35" i="14"/>
  <c r="J32" i="14"/>
  <c r="K36" i="14"/>
  <c r="K4" i="14"/>
  <c r="J31" i="14"/>
  <c r="K27" i="14"/>
  <c r="J30" i="14"/>
  <c r="J4" i="14" l="1"/>
  <c r="I32" i="14"/>
</calcChain>
</file>

<file path=xl/sharedStrings.xml><?xml version="1.0" encoding="utf-8"?>
<sst xmlns="http://schemas.openxmlformats.org/spreadsheetml/2006/main" count="59" uniqueCount="51">
  <si>
    <t>Height</t>
  </si>
  <si>
    <t>Weight</t>
  </si>
  <si>
    <t>Ran?</t>
  </si>
  <si>
    <t>Smokes?</t>
  </si>
  <si>
    <t>Pulse1</t>
  </si>
  <si>
    <t>Pulse2</t>
  </si>
  <si>
    <t>Activity</t>
  </si>
  <si>
    <t>Intercept</t>
  </si>
  <si>
    <t>Slope</t>
  </si>
  <si>
    <t>Logit</t>
  </si>
  <si>
    <t>Odds</t>
  </si>
  <si>
    <t>Prob Y=1</t>
  </si>
  <si>
    <t>M2</t>
  </si>
  <si>
    <t>N2</t>
  </si>
  <si>
    <t>O2</t>
  </si>
  <si>
    <t>Full</t>
  </si>
  <si>
    <t>Original</t>
  </si>
  <si>
    <t>Sum LnLk</t>
  </si>
  <si>
    <t>P2</t>
  </si>
  <si>
    <t>T2</t>
  </si>
  <si>
    <t>Q2</t>
  </si>
  <si>
    <t>HEIGHT</t>
  </si>
  <si>
    <t>GENDER</t>
  </si>
  <si>
    <t>FORMULAS</t>
  </si>
  <si>
    <t>HT-Graph</t>
  </si>
  <si>
    <t>Ht-StdDev</t>
  </si>
  <si>
    <t>Ht-Average</t>
  </si>
  <si>
    <t>Ht-Max</t>
  </si>
  <si>
    <t>Ht-Min</t>
  </si>
  <si>
    <t>Diff in Means</t>
  </si>
  <si>
    <t>Male</t>
  </si>
  <si>
    <t>Male-Pctg</t>
  </si>
  <si>
    <t>Male-StDev</t>
  </si>
  <si>
    <t>Prob OK</t>
  </si>
  <si>
    <t>Ln-LH-OK</t>
  </si>
  <si>
    <t>Difference</t>
  </si>
  <si>
    <t>=I$2+J$2*S2</t>
  </si>
  <si>
    <t>=LN(P2)</t>
  </si>
  <si>
    <t>=IF(H2=1,O2,1-O2)</t>
  </si>
  <si>
    <t>=N2/(1+N2)</t>
  </si>
  <si>
    <t>=EXP(M2)</t>
  </si>
  <si>
    <t>=I$2+J$2*C2</t>
  </si>
  <si>
    <t>U2</t>
  </si>
  <si>
    <t>=EXP(T2)</t>
  </si>
  <si>
    <t>V2</t>
  </si>
  <si>
    <t>=U2/(1+U2)</t>
  </si>
  <si>
    <t>Manual Entry</t>
  </si>
  <si>
    <t>=J6-J7</t>
  </si>
  <si>
    <t>DegFree</t>
  </si>
  <si>
    <t>P-value</t>
  </si>
  <si>
    <t>=CHISQ.DIST.RT(-2*J8,J9)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</si>
</sst>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2" fontId="0" fillId="0" borderId="0" xfId="0" quotePrefix="1" applyNumberFormat="1"/>
    <xf numFmtId="2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0" xfId="0" quotePrefix="1" applyNumberFormat="1" applyFont="1" applyAlignment="1">
      <alignment horizontal="center"/>
    </xf>
    <xf numFmtId="2" fontId="1" fillId="0" borderId="0" xfId="0" quotePrefix="1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/>
    <xf numFmtId="4" fontId="0" fillId="0" borderId="0" xfId="0" applyNumberFormat="1"/>
    <xf numFmtId="2" fontId="0" fillId="0" borderId="0" xfId="0" applyNumberFormat="1" applyBorder="1" applyAlignment="1">
      <alignment horizontal="left"/>
    </xf>
    <xf numFmtId="0" fontId="2" fillId="0" borderId="0" xfId="0" applyFont="1" applyAlignment="1">
      <alignment horizontal="right"/>
    </xf>
    <xf numFmtId="4" fontId="0" fillId="0" borderId="0" xfId="0" applyNumberFormat="1" applyAlignment="1">
      <alignment horizontal="right"/>
    </xf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9" fontId="1" fillId="0" borderId="0" xfId="0" quotePrefix="1" applyNumberFormat="1" applyFont="1" applyAlignment="1">
      <alignment horizontal="center"/>
    </xf>
    <xf numFmtId="0" fontId="3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tabSelected="1" topLeftCell="C1" zoomScale="150" zoomScaleNormal="150" workbookViewId="0">
      <selection activeCell="M16" sqref="M16"/>
    </sheetView>
  </sheetViews>
  <sheetFormatPr defaultRowHeight="12.75" x14ac:dyDescent="0.2"/>
  <cols>
    <col min="1" max="2" width="0" style="1" hidden="1" customWidth="1"/>
    <col min="3" max="3" width="7.42578125" style="1" customWidth="1"/>
    <col min="4" max="7" width="9.140625" style="1" hidden="1" customWidth="1"/>
    <col min="8" max="8" width="5.42578125" style="1" customWidth="1"/>
    <col min="9" max="9" width="9.7109375" style="1" customWidth="1"/>
    <col min="10" max="10" width="9.85546875" style="1" customWidth="1"/>
    <col min="11" max="11" width="9.140625" style="1" customWidth="1"/>
    <col min="12" max="12" width="14.42578125" style="1" customWidth="1"/>
    <col min="13" max="14" width="7.140625" style="1" customWidth="1"/>
    <col min="15" max="16" width="9.140625" style="1" customWidth="1"/>
    <col min="17" max="17" width="9.7109375" style="6" customWidth="1"/>
    <col min="18" max="18" width="6.28515625" style="1" customWidth="1"/>
    <col min="19" max="19" width="9.140625" style="1" customWidth="1"/>
    <col min="20" max="20" width="6.85546875" style="1" customWidth="1"/>
    <col min="21" max="21" width="7.28515625" style="1" customWidth="1"/>
  </cols>
  <sheetData>
    <row r="1" spans="1:22" ht="14.25" thickTop="1" thickBot="1" x14ac:dyDescent="0.25">
      <c r="A1" s="1" t="s">
        <v>4</v>
      </c>
      <c r="B1" s="1" t="s">
        <v>5</v>
      </c>
      <c r="C1" s="9" t="s">
        <v>0</v>
      </c>
      <c r="D1" s="9" t="s">
        <v>1</v>
      </c>
      <c r="E1" s="9" t="s">
        <v>6</v>
      </c>
      <c r="F1" s="9" t="s">
        <v>2</v>
      </c>
      <c r="G1" s="9" t="s">
        <v>3</v>
      </c>
      <c r="H1" s="9" t="s">
        <v>30</v>
      </c>
      <c r="I1" s="10" t="s">
        <v>7</v>
      </c>
      <c r="J1" s="10" t="s">
        <v>8</v>
      </c>
      <c r="K1" s="17"/>
      <c r="L1" s="17"/>
      <c r="M1" s="9" t="s">
        <v>9</v>
      </c>
      <c r="N1" s="9" t="s">
        <v>10</v>
      </c>
      <c r="O1" s="9" t="s">
        <v>11</v>
      </c>
      <c r="P1" s="9" t="s">
        <v>33</v>
      </c>
      <c r="Q1" s="7" t="s">
        <v>34</v>
      </c>
      <c r="R1" s="9"/>
      <c r="S1" s="9" t="s">
        <v>24</v>
      </c>
      <c r="T1" s="9" t="s">
        <v>9</v>
      </c>
      <c r="U1" s="9" t="s">
        <v>10</v>
      </c>
      <c r="V1" s="9" t="s">
        <v>11</v>
      </c>
    </row>
    <row r="2" spans="1:22" ht="14.25" thickTop="1" thickBot="1" x14ac:dyDescent="0.25">
      <c r="A2" s="1">
        <v>48</v>
      </c>
      <c r="B2" s="1">
        <v>54</v>
      </c>
      <c r="C2" s="1">
        <v>68</v>
      </c>
      <c r="D2" s="1">
        <v>150</v>
      </c>
      <c r="E2" s="1">
        <v>1</v>
      </c>
      <c r="F2" s="1">
        <v>0</v>
      </c>
      <c r="G2" s="1">
        <v>1</v>
      </c>
      <c r="H2" s="1">
        <v>1</v>
      </c>
      <c r="I2" s="15">
        <v>0</v>
      </c>
      <c r="J2" s="15">
        <v>0</v>
      </c>
      <c r="K2" s="18"/>
      <c r="L2" s="18"/>
      <c r="M2" s="11"/>
      <c r="N2" s="11"/>
      <c r="O2" s="11"/>
      <c r="P2" s="11"/>
      <c r="Q2" s="11"/>
      <c r="R2" s="4"/>
      <c r="S2" s="6">
        <v>61</v>
      </c>
      <c r="T2" s="11"/>
      <c r="U2" s="6"/>
      <c r="V2" s="25"/>
    </row>
    <row r="3" spans="1:22" ht="14.25" thickTop="1" thickBot="1" x14ac:dyDescent="0.25">
      <c r="A3" s="1">
        <v>54</v>
      </c>
      <c r="B3" s="1">
        <v>56</v>
      </c>
      <c r="C3" s="1">
        <v>69</v>
      </c>
      <c r="D3" s="1">
        <v>145</v>
      </c>
      <c r="E3" s="1">
        <v>2</v>
      </c>
      <c r="F3" s="1">
        <v>0</v>
      </c>
      <c r="G3" s="1">
        <v>1</v>
      </c>
      <c r="H3" s="1">
        <v>1</v>
      </c>
      <c r="M3" s="6"/>
      <c r="N3" s="6"/>
      <c r="O3" s="6"/>
      <c r="P3" s="6"/>
      <c r="Q3" s="8"/>
      <c r="R3" s="4"/>
      <c r="S3" s="6">
        <v>61.5</v>
      </c>
      <c r="T3" s="11"/>
      <c r="U3" s="6"/>
      <c r="V3" s="25"/>
    </row>
    <row r="4" spans="1:22" ht="14.25" thickTop="1" thickBot="1" x14ac:dyDescent="0.25">
      <c r="A4" s="1">
        <v>54</v>
      </c>
      <c r="B4" s="1">
        <v>50</v>
      </c>
      <c r="C4" s="1">
        <v>69</v>
      </c>
      <c r="D4" s="1">
        <v>160</v>
      </c>
      <c r="E4" s="1">
        <v>2</v>
      </c>
      <c r="F4" s="1">
        <v>0</v>
      </c>
      <c r="G4" s="1">
        <v>0</v>
      </c>
      <c r="H4" s="1">
        <v>1</v>
      </c>
      <c r="I4" s="16" t="s">
        <v>17</v>
      </c>
      <c r="J4" s="15">
        <f>SUM(Q2:Q93)</f>
        <v>0</v>
      </c>
      <c r="K4" s="21" t="str">
        <f ca="1">_xlfn.FORMULATEXT(J4)</f>
        <v>=SUM(Q2:Q93)</v>
      </c>
      <c r="L4" s="19"/>
      <c r="M4" s="6"/>
      <c r="N4" s="6"/>
      <c r="O4" s="6"/>
      <c r="P4" s="6"/>
      <c r="Q4" s="8"/>
      <c r="R4" s="4"/>
      <c r="S4" s="6"/>
      <c r="T4" s="11"/>
      <c r="U4" s="6"/>
      <c r="V4" s="25"/>
    </row>
    <row r="5" spans="1:22" ht="13.5" thickTop="1" x14ac:dyDescent="0.2">
      <c r="A5" s="1">
        <v>58</v>
      </c>
      <c r="B5" s="1">
        <v>70</v>
      </c>
      <c r="C5" s="1">
        <v>72</v>
      </c>
      <c r="D5" s="1">
        <v>145</v>
      </c>
      <c r="E5" s="1">
        <v>2</v>
      </c>
      <c r="F5" s="1">
        <v>1</v>
      </c>
      <c r="G5" s="1">
        <v>0</v>
      </c>
      <c r="H5" s="1">
        <v>1</v>
      </c>
      <c r="I5" s="4" t="s">
        <v>16</v>
      </c>
      <c r="J5" s="6"/>
      <c r="K5" s="12" t="s">
        <v>46</v>
      </c>
      <c r="M5" s="6"/>
      <c r="N5" s="6"/>
      <c r="O5" s="6"/>
      <c r="P5" s="6"/>
      <c r="Q5" s="8"/>
      <c r="R5" s="4"/>
      <c r="S5" s="6"/>
      <c r="T5" s="11"/>
      <c r="U5" s="6"/>
      <c r="V5" s="25"/>
    </row>
    <row r="6" spans="1:22" x14ac:dyDescent="0.2">
      <c r="A6" s="1">
        <v>58</v>
      </c>
      <c r="B6" s="1">
        <v>58</v>
      </c>
      <c r="C6" s="1">
        <v>66</v>
      </c>
      <c r="D6" s="1">
        <v>135</v>
      </c>
      <c r="E6" s="1">
        <v>3</v>
      </c>
      <c r="F6" s="1">
        <v>0</v>
      </c>
      <c r="G6" s="1">
        <v>0</v>
      </c>
      <c r="H6" s="1">
        <v>1</v>
      </c>
      <c r="I6" s="4" t="s">
        <v>7</v>
      </c>
      <c r="J6" s="6"/>
      <c r="K6" s="12" t="s">
        <v>46</v>
      </c>
      <c r="L6" s="6"/>
      <c r="M6" s="6"/>
      <c r="N6" s="6"/>
      <c r="O6" s="6"/>
      <c r="P6" s="6"/>
      <c r="Q6" s="8"/>
      <c r="R6" s="4"/>
      <c r="S6" s="6"/>
      <c r="T6" s="11"/>
      <c r="U6" s="6"/>
      <c r="V6" s="25"/>
    </row>
    <row r="7" spans="1:22" x14ac:dyDescent="0.2">
      <c r="A7" s="1">
        <v>58</v>
      </c>
      <c r="B7" s="1">
        <v>56</v>
      </c>
      <c r="C7" s="1">
        <v>67</v>
      </c>
      <c r="D7" s="1">
        <v>125</v>
      </c>
      <c r="E7" s="1">
        <v>2</v>
      </c>
      <c r="F7" s="1">
        <v>0</v>
      </c>
      <c r="G7" s="1">
        <v>0</v>
      </c>
      <c r="H7" s="9">
        <v>0</v>
      </c>
      <c r="I7" s="4" t="s">
        <v>15</v>
      </c>
      <c r="J7" s="6"/>
      <c r="K7" s="12" t="s">
        <v>46</v>
      </c>
      <c r="M7" s="6"/>
      <c r="N7" s="6"/>
      <c r="O7" s="6"/>
      <c r="P7" s="6"/>
      <c r="Q7" s="8"/>
      <c r="R7" s="9"/>
      <c r="S7" s="6"/>
      <c r="T7" s="11"/>
      <c r="U7" s="6"/>
      <c r="V7" s="25"/>
    </row>
    <row r="8" spans="1:22" x14ac:dyDescent="0.2">
      <c r="A8" s="1">
        <v>60</v>
      </c>
      <c r="B8" s="1">
        <v>76</v>
      </c>
      <c r="C8" s="1">
        <v>71</v>
      </c>
      <c r="D8" s="1">
        <v>170</v>
      </c>
      <c r="E8" s="1">
        <v>3</v>
      </c>
      <c r="F8" s="1">
        <v>1</v>
      </c>
      <c r="G8" s="1">
        <v>0</v>
      </c>
      <c r="H8" s="1">
        <v>1</v>
      </c>
      <c r="I8" s="4" t="s">
        <v>35</v>
      </c>
      <c r="J8" s="11"/>
      <c r="K8" s="11" t="s">
        <v>47</v>
      </c>
      <c r="M8" s="6"/>
      <c r="N8" s="6"/>
      <c r="O8" s="6"/>
      <c r="P8" s="6"/>
      <c r="Q8" s="8"/>
      <c r="R8" s="4"/>
      <c r="S8" s="6"/>
      <c r="T8" s="11"/>
      <c r="U8" s="6"/>
      <c r="V8" s="25"/>
    </row>
    <row r="9" spans="1:22" x14ac:dyDescent="0.2">
      <c r="A9" s="1">
        <v>60</v>
      </c>
      <c r="B9" s="1">
        <v>62</v>
      </c>
      <c r="C9" s="1">
        <v>71</v>
      </c>
      <c r="D9" s="1">
        <v>155</v>
      </c>
      <c r="E9" s="1">
        <v>2</v>
      </c>
      <c r="F9" s="1">
        <v>0</v>
      </c>
      <c r="G9" s="1">
        <v>0</v>
      </c>
      <c r="H9" s="1">
        <v>1</v>
      </c>
      <c r="I9" s="13" t="s">
        <v>48</v>
      </c>
      <c r="J9" s="27">
        <v>1</v>
      </c>
      <c r="K9" s="13" t="s">
        <v>46</v>
      </c>
      <c r="M9" s="6"/>
      <c r="N9" s="6"/>
      <c r="O9" s="6"/>
      <c r="P9" s="6"/>
      <c r="Q9" s="8"/>
      <c r="R9" s="4"/>
      <c r="S9" s="6"/>
      <c r="T9" s="11"/>
      <c r="U9" s="6"/>
      <c r="V9" s="25"/>
    </row>
    <row r="10" spans="1:22" x14ac:dyDescent="0.2">
      <c r="A10" s="1">
        <v>60</v>
      </c>
      <c r="B10" s="1">
        <v>70</v>
      </c>
      <c r="C10" s="1">
        <v>71.5</v>
      </c>
      <c r="D10" s="1">
        <v>164</v>
      </c>
      <c r="E10" s="1">
        <v>2</v>
      </c>
      <c r="F10" s="1">
        <v>0</v>
      </c>
      <c r="G10" s="1">
        <v>1</v>
      </c>
      <c r="H10" s="1">
        <v>1</v>
      </c>
      <c r="I10" s="4" t="s">
        <v>49</v>
      </c>
      <c r="K10" s="29" t="s">
        <v>50</v>
      </c>
      <c r="M10" s="6"/>
      <c r="N10" s="6"/>
      <c r="O10" s="6"/>
      <c r="P10" s="6"/>
      <c r="Q10" s="8"/>
      <c r="R10" s="4"/>
      <c r="S10" s="6"/>
      <c r="T10" s="11"/>
      <c r="U10" s="6"/>
      <c r="V10" s="25"/>
    </row>
    <row r="11" spans="1:22" x14ac:dyDescent="0.2">
      <c r="A11" s="1">
        <v>60</v>
      </c>
      <c r="B11" s="1">
        <v>66</v>
      </c>
      <c r="C11" s="1">
        <v>62</v>
      </c>
      <c r="D11" s="1">
        <v>120</v>
      </c>
      <c r="E11" s="1">
        <v>2</v>
      </c>
      <c r="F11" s="1">
        <v>0</v>
      </c>
      <c r="G11" s="1">
        <v>0</v>
      </c>
      <c r="H11" s="9">
        <v>0</v>
      </c>
      <c r="M11" s="6"/>
      <c r="N11" s="6"/>
      <c r="O11" s="6"/>
      <c r="P11" s="6"/>
      <c r="Q11" s="8"/>
      <c r="R11" s="9"/>
      <c r="S11" s="6"/>
      <c r="T11" s="11"/>
      <c r="U11" s="6"/>
      <c r="V11" s="25"/>
    </row>
    <row r="12" spans="1:22" x14ac:dyDescent="0.2">
      <c r="A12" s="1">
        <v>61</v>
      </c>
      <c r="B12" s="1">
        <v>70</v>
      </c>
      <c r="C12" s="1">
        <v>65.5</v>
      </c>
      <c r="D12" s="1">
        <v>120</v>
      </c>
      <c r="E12" s="1">
        <v>2</v>
      </c>
      <c r="F12" s="1">
        <v>0</v>
      </c>
      <c r="G12" s="1">
        <v>0</v>
      </c>
      <c r="H12" s="9">
        <v>0</v>
      </c>
      <c r="J12" s="22" t="s">
        <v>23</v>
      </c>
      <c r="M12" s="6"/>
      <c r="N12" s="6"/>
      <c r="O12" s="6"/>
      <c r="P12" s="6"/>
      <c r="Q12" s="8"/>
      <c r="R12" s="9"/>
      <c r="S12" s="6"/>
      <c r="T12" s="11"/>
      <c r="U12" s="6"/>
      <c r="V12" s="25"/>
    </row>
    <row r="13" spans="1:22" x14ac:dyDescent="0.2">
      <c r="A13" s="1">
        <v>62</v>
      </c>
      <c r="B13" s="1">
        <v>76</v>
      </c>
      <c r="C13" s="1">
        <v>73.5</v>
      </c>
      <c r="D13" s="1">
        <v>160</v>
      </c>
      <c r="E13" s="1">
        <v>3</v>
      </c>
      <c r="F13" s="1">
        <v>1</v>
      </c>
      <c r="G13" s="1">
        <v>1</v>
      </c>
      <c r="H13" s="1">
        <v>1</v>
      </c>
      <c r="I13" s="6" t="str">
        <f>+M1</f>
        <v>Logit</v>
      </c>
      <c r="J13" s="4" t="s">
        <v>12</v>
      </c>
      <c r="K13" s="12" t="s">
        <v>41</v>
      </c>
      <c r="M13" s="6"/>
      <c r="N13" s="6"/>
      <c r="O13" s="6"/>
      <c r="P13" s="6"/>
      <c r="Q13" s="8"/>
      <c r="R13" s="4"/>
      <c r="S13" s="6"/>
      <c r="T13" s="11"/>
      <c r="U13" s="6"/>
      <c r="V13" s="25"/>
    </row>
    <row r="14" spans="1:22" x14ac:dyDescent="0.2">
      <c r="A14" s="1">
        <v>62</v>
      </c>
      <c r="B14" s="1">
        <v>75</v>
      </c>
      <c r="C14" s="1">
        <v>72</v>
      </c>
      <c r="D14" s="1">
        <v>195</v>
      </c>
      <c r="E14" s="1">
        <v>2</v>
      </c>
      <c r="F14" s="1">
        <v>1</v>
      </c>
      <c r="G14" s="1">
        <v>0</v>
      </c>
      <c r="H14" s="1">
        <v>1</v>
      </c>
      <c r="I14" s="6" t="str">
        <f>+N1</f>
        <v>Odds</v>
      </c>
      <c r="J14" s="4" t="s">
        <v>13</v>
      </c>
      <c r="K14" s="12" t="s">
        <v>40</v>
      </c>
      <c r="M14" s="6"/>
      <c r="N14" s="6"/>
      <c r="O14" s="6"/>
      <c r="P14" s="6"/>
      <c r="Q14" s="8"/>
      <c r="R14" s="4"/>
      <c r="S14" s="6"/>
      <c r="T14" s="11"/>
      <c r="U14" s="6"/>
      <c r="V14" s="25"/>
    </row>
    <row r="15" spans="1:22" x14ac:dyDescent="0.2">
      <c r="A15" s="1">
        <v>62</v>
      </c>
      <c r="B15" s="1">
        <v>58</v>
      </c>
      <c r="C15" s="1">
        <v>72</v>
      </c>
      <c r="D15" s="1">
        <v>175</v>
      </c>
      <c r="E15" s="1">
        <v>3</v>
      </c>
      <c r="F15" s="1">
        <v>1</v>
      </c>
      <c r="G15" s="1">
        <v>0</v>
      </c>
      <c r="H15" s="1">
        <v>1</v>
      </c>
      <c r="I15" s="6" t="str">
        <f>+O1</f>
        <v>Prob Y=1</v>
      </c>
      <c r="J15" s="4" t="s">
        <v>14</v>
      </c>
      <c r="K15" s="12" t="s">
        <v>39</v>
      </c>
      <c r="M15" s="6"/>
      <c r="N15" s="6"/>
      <c r="O15" s="6"/>
      <c r="P15" s="6"/>
      <c r="Q15" s="8"/>
      <c r="R15" s="4"/>
      <c r="S15" s="6"/>
      <c r="T15" s="11"/>
      <c r="U15" s="6"/>
      <c r="V15" s="25"/>
    </row>
    <row r="16" spans="1:22" x14ac:dyDescent="0.2">
      <c r="A16" s="1">
        <v>62</v>
      </c>
      <c r="B16" s="1">
        <v>100</v>
      </c>
      <c r="C16" s="1">
        <v>66</v>
      </c>
      <c r="D16" s="1">
        <v>120</v>
      </c>
      <c r="E16" s="1">
        <v>2</v>
      </c>
      <c r="F16" s="1">
        <v>1</v>
      </c>
      <c r="G16" s="1">
        <v>0</v>
      </c>
      <c r="H16" s="1">
        <v>0</v>
      </c>
      <c r="I16" s="6" t="str">
        <f>+P1</f>
        <v>Prob OK</v>
      </c>
      <c r="J16" s="4" t="s">
        <v>18</v>
      </c>
      <c r="K16" s="12" t="s">
        <v>38</v>
      </c>
      <c r="M16" s="6"/>
      <c r="N16" s="6"/>
      <c r="O16" s="6"/>
      <c r="P16" s="6"/>
      <c r="Q16" s="8"/>
      <c r="R16" s="4"/>
      <c r="S16" s="6"/>
      <c r="T16" s="11"/>
      <c r="U16" s="6"/>
      <c r="V16" s="25"/>
    </row>
    <row r="17" spans="1:22" x14ac:dyDescent="0.2">
      <c r="A17" s="1">
        <v>62</v>
      </c>
      <c r="B17" s="1">
        <v>98</v>
      </c>
      <c r="C17" s="1">
        <v>62.75</v>
      </c>
      <c r="D17" s="1">
        <v>112</v>
      </c>
      <c r="E17" s="1">
        <v>2</v>
      </c>
      <c r="F17" s="1">
        <v>1</v>
      </c>
      <c r="G17" s="1">
        <v>1</v>
      </c>
      <c r="H17" s="1">
        <v>0</v>
      </c>
      <c r="I17" s="6" t="str">
        <f>+Q1</f>
        <v>Ln-LH-OK</v>
      </c>
      <c r="J17" s="4" t="s">
        <v>20</v>
      </c>
      <c r="K17" s="12" t="s">
        <v>37</v>
      </c>
      <c r="M17" s="6"/>
      <c r="N17" s="6"/>
      <c r="O17" s="6"/>
      <c r="P17" s="6"/>
      <c r="Q17" s="8"/>
      <c r="R17" s="4"/>
      <c r="S17" s="6"/>
      <c r="T17" s="11"/>
      <c r="U17" s="6"/>
      <c r="V17" s="25"/>
    </row>
    <row r="18" spans="1:22" x14ac:dyDescent="0.2">
      <c r="A18" s="1">
        <v>62</v>
      </c>
      <c r="B18" s="1">
        <v>62</v>
      </c>
      <c r="C18" s="1">
        <v>74</v>
      </c>
      <c r="D18" s="1">
        <v>190</v>
      </c>
      <c r="E18" s="1">
        <v>1</v>
      </c>
      <c r="F18" s="1">
        <v>0</v>
      </c>
      <c r="G18" s="1">
        <v>0</v>
      </c>
      <c r="H18" s="1">
        <v>1</v>
      </c>
      <c r="K18" s="14"/>
      <c r="M18" s="6"/>
      <c r="N18" s="6"/>
      <c r="O18" s="6"/>
      <c r="P18" s="6"/>
      <c r="Q18" s="8"/>
      <c r="R18" s="4"/>
      <c r="S18" s="6"/>
      <c r="T18" s="11"/>
      <c r="U18" s="6"/>
      <c r="V18" s="25"/>
    </row>
    <row r="19" spans="1:22" x14ac:dyDescent="0.2">
      <c r="A19" s="1">
        <v>62</v>
      </c>
      <c r="B19" s="1">
        <v>66</v>
      </c>
      <c r="C19" s="1">
        <v>70</v>
      </c>
      <c r="D19" s="1">
        <v>155</v>
      </c>
      <c r="E19" s="1">
        <v>2</v>
      </c>
      <c r="F19" s="1">
        <v>0</v>
      </c>
      <c r="G19" s="1">
        <v>0</v>
      </c>
      <c r="H19" s="1">
        <v>1</v>
      </c>
      <c r="I19" s="4" t="s">
        <v>9</v>
      </c>
      <c r="J19" s="4" t="s">
        <v>19</v>
      </c>
      <c r="K19" s="12" t="s">
        <v>36</v>
      </c>
      <c r="M19" s="6"/>
      <c r="N19" s="6"/>
      <c r="O19" s="6"/>
      <c r="P19" s="6"/>
      <c r="Q19" s="8"/>
      <c r="R19" s="4"/>
      <c r="S19" s="6"/>
      <c r="T19" s="11"/>
      <c r="U19" s="6"/>
      <c r="V19" s="25"/>
    </row>
    <row r="20" spans="1:22" x14ac:dyDescent="0.2">
      <c r="A20" s="1">
        <v>62</v>
      </c>
      <c r="B20" s="1">
        <v>68</v>
      </c>
      <c r="C20" s="1">
        <v>73</v>
      </c>
      <c r="D20" s="1">
        <v>155</v>
      </c>
      <c r="E20" s="1">
        <v>2</v>
      </c>
      <c r="F20" s="1">
        <v>0</v>
      </c>
      <c r="G20" s="1">
        <v>1</v>
      </c>
      <c r="H20" s="1">
        <v>1</v>
      </c>
      <c r="I20" s="6" t="str">
        <f t="shared" ref="I20:I21" si="0">+I14</f>
        <v>Odds</v>
      </c>
      <c r="J20" s="4" t="s">
        <v>42</v>
      </c>
      <c r="K20" s="11" t="s">
        <v>43</v>
      </c>
      <c r="M20" s="6"/>
      <c r="N20" s="6"/>
      <c r="O20" s="6"/>
      <c r="P20" s="6"/>
      <c r="Q20" s="8"/>
      <c r="R20" s="4"/>
      <c r="S20" s="6"/>
      <c r="T20" s="11"/>
      <c r="U20" s="6"/>
      <c r="V20" s="25"/>
    </row>
    <row r="21" spans="1:22" x14ac:dyDescent="0.2">
      <c r="A21" s="1">
        <v>62</v>
      </c>
      <c r="B21" s="1">
        <v>66</v>
      </c>
      <c r="C21" s="1">
        <v>65</v>
      </c>
      <c r="D21" s="1">
        <v>122</v>
      </c>
      <c r="E21" s="1">
        <v>3</v>
      </c>
      <c r="F21" s="1">
        <v>0</v>
      </c>
      <c r="G21" s="1">
        <v>0</v>
      </c>
      <c r="H21" s="1">
        <v>0</v>
      </c>
      <c r="I21" s="6" t="str">
        <f t="shared" si="0"/>
        <v>Prob Y=1</v>
      </c>
      <c r="J21" s="4" t="s">
        <v>44</v>
      </c>
      <c r="K21" s="28" t="s">
        <v>45</v>
      </c>
      <c r="M21" s="6"/>
      <c r="N21" s="6"/>
      <c r="O21" s="6"/>
      <c r="P21" s="6"/>
      <c r="Q21" s="8"/>
      <c r="R21" s="4"/>
      <c r="S21" s="6"/>
      <c r="T21" s="11"/>
      <c r="U21" s="6"/>
      <c r="V21" s="25"/>
    </row>
    <row r="22" spans="1:22" x14ac:dyDescent="0.2">
      <c r="A22" s="1">
        <v>64</v>
      </c>
      <c r="B22" s="1">
        <v>88</v>
      </c>
      <c r="C22" s="1">
        <v>66</v>
      </c>
      <c r="D22" s="1">
        <v>140</v>
      </c>
      <c r="E22" s="1">
        <v>2</v>
      </c>
      <c r="F22" s="1">
        <v>1</v>
      </c>
      <c r="G22" s="1">
        <v>0</v>
      </c>
      <c r="H22" s="1">
        <v>1</v>
      </c>
      <c r="M22" s="6"/>
      <c r="N22" s="6"/>
      <c r="O22" s="6"/>
      <c r="P22" s="6"/>
      <c r="Q22" s="8"/>
      <c r="R22" s="4"/>
      <c r="S22" s="6"/>
      <c r="T22" s="11"/>
      <c r="U22" s="6"/>
      <c r="V22" s="25"/>
    </row>
    <row r="23" spans="1:22" x14ac:dyDescent="0.2">
      <c r="A23" s="1">
        <v>64</v>
      </c>
      <c r="B23" s="1">
        <v>80</v>
      </c>
      <c r="C23" s="1">
        <v>69</v>
      </c>
      <c r="D23" s="1">
        <v>155</v>
      </c>
      <c r="E23" s="1">
        <v>2</v>
      </c>
      <c r="F23" s="1">
        <v>1</v>
      </c>
      <c r="G23" s="1">
        <v>0</v>
      </c>
      <c r="H23" s="1">
        <v>1</v>
      </c>
      <c r="M23" s="6"/>
      <c r="N23" s="6"/>
      <c r="O23" s="6"/>
      <c r="P23" s="6"/>
      <c r="Q23" s="8"/>
      <c r="R23" s="4"/>
      <c r="S23" s="6"/>
      <c r="T23" s="11"/>
      <c r="U23" s="6"/>
      <c r="V23" s="25"/>
    </row>
    <row r="24" spans="1:22" x14ac:dyDescent="0.2">
      <c r="A24" s="1">
        <v>64</v>
      </c>
      <c r="B24" s="1">
        <v>62</v>
      </c>
      <c r="C24" s="1">
        <v>75</v>
      </c>
      <c r="D24" s="1">
        <v>160</v>
      </c>
      <c r="E24" s="1">
        <v>3</v>
      </c>
      <c r="F24" s="1">
        <v>0</v>
      </c>
      <c r="G24" s="1">
        <v>0</v>
      </c>
      <c r="H24" s="1">
        <v>1</v>
      </c>
      <c r="J24" s="1" t="s">
        <v>21</v>
      </c>
      <c r="M24" s="6"/>
      <c r="N24" s="6"/>
      <c r="O24" s="6"/>
      <c r="P24" s="6"/>
      <c r="Q24" s="8"/>
      <c r="R24" s="4"/>
      <c r="S24" s="6"/>
      <c r="T24" s="11"/>
      <c r="U24" s="6"/>
      <c r="V24" s="25"/>
    </row>
    <row r="25" spans="1:22" x14ac:dyDescent="0.2">
      <c r="A25" s="1">
        <v>64</v>
      </c>
      <c r="B25" s="1">
        <v>60</v>
      </c>
      <c r="C25" s="1">
        <v>66</v>
      </c>
      <c r="D25" s="1">
        <v>130</v>
      </c>
      <c r="E25" s="1">
        <v>3</v>
      </c>
      <c r="F25" s="1">
        <v>0</v>
      </c>
      <c r="G25" s="1">
        <v>0</v>
      </c>
      <c r="H25" s="1">
        <v>0</v>
      </c>
      <c r="I25" s="5" t="s">
        <v>26</v>
      </c>
      <c r="J25" s="3">
        <f>AVERAGE(C:C)</f>
        <v>68.717391304347828</v>
      </c>
      <c r="K25" t="str">
        <f ca="1">_xlfn.FORMULATEXT(J25)</f>
        <v>=AVERAGE(C:C)</v>
      </c>
      <c r="L25"/>
      <c r="M25" s="6"/>
      <c r="N25" s="6"/>
      <c r="O25" s="6"/>
      <c r="P25" s="6"/>
      <c r="Q25" s="8"/>
      <c r="R25" s="4"/>
      <c r="S25" s="6"/>
      <c r="T25" s="11"/>
      <c r="U25" s="6"/>
      <c r="V25" s="25"/>
    </row>
    <row r="26" spans="1:22" x14ac:dyDescent="0.2">
      <c r="A26" s="1">
        <v>66</v>
      </c>
      <c r="B26" s="1">
        <v>78</v>
      </c>
      <c r="C26" s="1">
        <v>73</v>
      </c>
      <c r="D26" s="1">
        <v>190</v>
      </c>
      <c r="E26" s="1">
        <v>1</v>
      </c>
      <c r="F26" s="1">
        <v>1</v>
      </c>
      <c r="G26" s="1">
        <v>1</v>
      </c>
      <c r="H26" s="1">
        <v>1</v>
      </c>
      <c r="I26" s="5" t="s">
        <v>25</v>
      </c>
      <c r="J26" s="3">
        <f>STDEV(C:C)</f>
        <v>3.6592907105802541</v>
      </c>
      <c r="K26" t="str">
        <f ca="1">_xlfn.FORMULATEXT(J26)</f>
        <v>=STDEV(C:C)</v>
      </c>
      <c r="M26" s="6"/>
      <c r="N26" s="6"/>
      <c r="O26" s="6"/>
      <c r="P26" s="6"/>
      <c r="Q26" s="8"/>
      <c r="R26" s="4"/>
      <c r="S26" s="6"/>
      <c r="T26" s="11"/>
      <c r="U26" s="6"/>
      <c r="V26" s="25"/>
    </row>
    <row r="27" spans="1:22" x14ac:dyDescent="0.2">
      <c r="A27" s="1">
        <v>66</v>
      </c>
      <c r="B27" s="1">
        <v>82</v>
      </c>
      <c r="C27" s="1">
        <v>69</v>
      </c>
      <c r="D27" s="1">
        <v>175</v>
      </c>
      <c r="E27" s="1">
        <v>2</v>
      </c>
      <c r="F27" s="1">
        <v>1</v>
      </c>
      <c r="G27" s="1">
        <v>1</v>
      </c>
      <c r="H27" s="1">
        <v>1</v>
      </c>
      <c r="I27" s="13" t="s">
        <v>27</v>
      </c>
      <c r="J27" s="20">
        <f>MAX(C$2:C$93)</f>
        <v>75</v>
      </c>
      <c r="K27" s="5" t="str">
        <f ca="1">_xlfn.FORMULATEXT(J27)</f>
        <v>=MAX(C$2:C$93)</v>
      </c>
      <c r="L27" s="5"/>
      <c r="M27" s="6"/>
      <c r="N27" s="6"/>
      <c r="O27" s="6"/>
      <c r="P27" s="6"/>
      <c r="Q27" s="8"/>
      <c r="R27" s="4"/>
      <c r="S27" s="6"/>
      <c r="T27" s="11"/>
      <c r="U27" s="6"/>
      <c r="V27" s="25"/>
    </row>
    <row r="28" spans="1:22" x14ac:dyDescent="0.2">
      <c r="A28" s="1">
        <v>66</v>
      </c>
      <c r="B28" s="1">
        <v>102</v>
      </c>
      <c r="C28" s="1">
        <v>70</v>
      </c>
      <c r="D28" s="1">
        <v>130</v>
      </c>
      <c r="E28" s="1">
        <v>2</v>
      </c>
      <c r="F28" s="1">
        <v>1</v>
      </c>
      <c r="G28" s="1">
        <v>0</v>
      </c>
      <c r="H28" s="1">
        <v>1</v>
      </c>
      <c r="I28" s="13" t="s">
        <v>28</v>
      </c>
      <c r="J28" s="20">
        <f>MIN(C$2:C$93)</f>
        <v>61</v>
      </c>
      <c r="K28" s="5" t="str">
        <f ca="1">_xlfn.FORMULATEXT(J28)</f>
        <v>=MIN(C$2:C$93)</v>
      </c>
      <c r="L28" s="5"/>
      <c r="M28" s="6"/>
      <c r="N28" s="6"/>
      <c r="O28" s="6"/>
      <c r="P28" s="6"/>
      <c r="Q28" s="8"/>
      <c r="R28" s="4"/>
      <c r="S28" s="6"/>
      <c r="T28" s="11"/>
      <c r="U28" s="6"/>
      <c r="V28" s="25"/>
    </row>
    <row r="29" spans="1:22" x14ac:dyDescent="0.2">
      <c r="A29" s="1">
        <v>66</v>
      </c>
      <c r="B29" s="1">
        <v>72</v>
      </c>
      <c r="C29" s="1">
        <v>66</v>
      </c>
      <c r="D29" s="1">
        <v>125</v>
      </c>
      <c r="E29" s="1">
        <v>2</v>
      </c>
      <c r="F29" s="1">
        <v>0</v>
      </c>
      <c r="G29" s="1">
        <v>0</v>
      </c>
      <c r="H29" s="1">
        <v>0</v>
      </c>
      <c r="I29" s="23"/>
      <c r="J29" s="5"/>
      <c r="L29"/>
      <c r="M29" s="6"/>
      <c r="N29" s="6"/>
      <c r="O29" s="6"/>
      <c r="P29" s="6"/>
      <c r="Q29" s="8"/>
      <c r="R29" s="4"/>
      <c r="S29" s="6"/>
      <c r="T29" s="11"/>
      <c r="U29" s="6"/>
      <c r="V29" s="25"/>
    </row>
    <row r="30" spans="1:22" x14ac:dyDescent="0.2">
      <c r="A30" s="1">
        <v>66</v>
      </c>
      <c r="B30" s="1">
        <v>76</v>
      </c>
      <c r="C30" s="1">
        <v>65</v>
      </c>
      <c r="D30" s="1">
        <v>115</v>
      </c>
      <c r="E30" s="1">
        <v>2</v>
      </c>
      <c r="F30" s="1">
        <v>0</v>
      </c>
      <c r="G30" s="1">
        <v>0</v>
      </c>
      <c r="H30" s="1">
        <v>0</v>
      </c>
      <c r="I30" s="2">
        <f t="array" ref="I30">AVERAGEIF(H2:H93,"=1",C2:C93)</f>
        <v>70.754385964912274</v>
      </c>
      <c r="J30" t="str">
        <f ca="1">_xlfn.FORMULATEXT(I30)</f>
        <v>{=AVERAGEIF(H2:H93,"=1",C2:C93)}</v>
      </c>
      <c r="M30" s="6"/>
      <c r="N30" s="6"/>
      <c r="O30" s="6"/>
      <c r="P30" s="6"/>
      <c r="Q30" s="8"/>
      <c r="R30" s="4"/>
      <c r="S30" s="6"/>
      <c r="T30" s="11"/>
      <c r="U30" s="6"/>
      <c r="V30" s="25"/>
    </row>
    <row r="31" spans="1:22" x14ac:dyDescent="0.2">
      <c r="A31" s="1">
        <v>68</v>
      </c>
      <c r="B31" s="1">
        <v>72</v>
      </c>
      <c r="C31" s="1">
        <v>74</v>
      </c>
      <c r="D31" s="1">
        <v>190</v>
      </c>
      <c r="E31" s="1">
        <v>2</v>
      </c>
      <c r="F31" s="1">
        <v>1</v>
      </c>
      <c r="G31" s="1">
        <v>0</v>
      </c>
      <c r="H31" s="1">
        <v>1</v>
      </c>
      <c r="I31" s="3">
        <f t="array" ref="I31">AVERAGEIF(H2:H93,"=0",C2:C93)</f>
        <v>65.400000000000006</v>
      </c>
      <c r="J31" t="str">
        <f ca="1">_xlfn.FORMULATEXT(I31)</f>
        <v>{=AVERAGEIF(H2:H93,"=0",C2:C93)}</v>
      </c>
      <c r="M31" s="6"/>
      <c r="N31" s="6"/>
      <c r="O31" s="6"/>
      <c r="P31" s="6"/>
      <c r="Q31" s="8"/>
      <c r="R31" s="4"/>
    </row>
    <row r="32" spans="1:22" x14ac:dyDescent="0.2">
      <c r="A32" s="1">
        <v>68</v>
      </c>
      <c r="B32" s="1">
        <v>76</v>
      </c>
      <c r="C32" s="1">
        <v>67</v>
      </c>
      <c r="D32" s="1">
        <v>145</v>
      </c>
      <c r="E32" s="1">
        <v>2</v>
      </c>
      <c r="F32" s="1">
        <v>1</v>
      </c>
      <c r="G32" s="1">
        <v>0</v>
      </c>
      <c r="H32" s="1">
        <v>1</v>
      </c>
      <c r="I32" s="3">
        <f>I30-I31</f>
        <v>5.354385964912268</v>
      </c>
      <c r="J32" t="str">
        <f ca="1">_xlfn.FORMULATEXT(I32)</f>
        <v>=I30-I31</v>
      </c>
      <c r="K32" s="4" t="s">
        <v>29</v>
      </c>
      <c r="M32" s="6"/>
      <c r="N32" s="6"/>
      <c r="O32" s="6"/>
      <c r="P32" s="6"/>
      <c r="Q32" s="8"/>
      <c r="R32" s="4"/>
      <c r="S32" s="9"/>
      <c r="T32" s="9"/>
      <c r="U32" s="9"/>
      <c r="V32" s="9"/>
    </row>
    <row r="33" spans="1:22" x14ac:dyDescent="0.2">
      <c r="A33" s="1">
        <v>68</v>
      </c>
      <c r="B33" s="1">
        <v>76</v>
      </c>
      <c r="C33" s="1">
        <v>74</v>
      </c>
      <c r="D33" s="1">
        <v>180</v>
      </c>
      <c r="E33" s="1">
        <v>2</v>
      </c>
      <c r="F33" s="1">
        <v>1</v>
      </c>
      <c r="G33" s="1">
        <v>1</v>
      </c>
      <c r="H33" s="1">
        <v>1</v>
      </c>
      <c r="M33" s="6"/>
      <c r="N33" s="6"/>
      <c r="O33" s="6"/>
      <c r="P33" s="6"/>
      <c r="Q33" s="8"/>
      <c r="R33" s="4"/>
      <c r="S33" s="8"/>
      <c r="T33" s="11"/>
      <c r="U33" s="6"/>
      <c r="V33" s="24"/>
    </row>
    <row r="34" spans="1:22" x14ac:dyDescent="0.2">
      <c r="A34" s="1">
        <v>68</v>
      </c>
      <c r="B34" s="1">
        <v>112</v>
      </c>
      <c r="C34" s="1">
        <v>70</v>
      </c>
      <c r="D34" s="1">
        <v>125</v>
      </c>
      <c r="E34" s="1">
        <v>2</v>
      </c>
      <c r="F34" s="1">
        <v>1</v>
      </c>
      <c r="G34" s="1">
        <v>0</v>
      </c>
      <c r="H34" s="1">
        <v>0</v>
      </c>
      <c r="J34" s="9" t="s">
        <v>22</v>
      </c>
      <c r="K34"/>
      <c r="M34" s="6"/>
      <c r="N34" s="6"/>
      <c r="O34" s="6"/>
      <c r="P34" s="6"/>
      <c r="Q34" s="8"/>
      <c r="R34" s="4"/>
      <c r="S34" s="8"/>
      <c r="T34" s="11"/>
      <c r="U34" s="6"/>
      <c r="V34" s="24"/>
    </row>
    <row r="35" spans="1:22" x14ac:dyDescent="0.2">
      <c r="A35" s="1">
        <v>68</v>
      </c>
      <c r="B35" s="1">
        <v>66</v>
      </c>
      <c r="C35" s="1">
        <v>67</v>
      </c>
      <c r="D35" s="1">
        <v>150</v>
      </c>
      <c r="E35" s="1">
        <v>2</v>
      </c>
      <c r="F35" s="1">
        <v>0</v>
      </c>
      <c r="G35" s="1">
        <v>1</v>
      </c>
      <c r="H35" s="1">
        <v>1</v>
      </c>
      <c r="I35" s="4" t="s">
        <v>31</v>
      </c>
      <c r="J35" s="3">
        <f>AVERAGE(H:H)</f>
        <v>0.61956521739130432</v>
      </c>
      <c r="K35" t="str">
        <f ca="1">_xlfn.FORMULATEXT(J35)</f>
        <v>=AVERAGE(H:H)</v>
      </c>
      <c r="L35"/>
      <c r="M35" s="6"/>
      <c r="N35" s="6"/>
      <c r="O35" s="6"/>
      <c r="P35" s="6"/>
      <c r="Q35" s="8"/>
      <c r="R35" s="4"/>
      <c r="S35" s="8"/>
      <c r="T35" s="11"/>
      <c r="U35" s="6"/>
      <c r="V35" s="24"/>
    </row>
    <row r="36" spans="1:22" x14ac:dyDescent="0.2">
      <c r="A36" s="1">
        <v>68</v>
      </c>
      <c r="B36" s="1">
        <v>68</v>
      </c>
      <c r="C36" s="1">
        <v>71</v>
      </c>
      <c r="D36" s="1">
        <v>150</v>
      </c>
      <c r="E36" s="1">
        <v>3</v>
      </c>
      <c r="F36" s="1">
        <v>0</v>
      </c>
      <c r="G36" s="1">
        <v>0</v>
      </c>
      <c r="H36" s="1">
        <v>1</v>
      </c>
      <c r="I36" s="4" t="s">
        <v>32</v>
      </c>
      <c r="J36" s="3">
        <f>STDEV(H:H)</f>
        <v>0.48815398634167767</v>
      </c>
      <c r="K36" t="str">
        <f ca="1">_xlfn.FORMULATEXT(J36)</f>
        <v>=STDEV(H:H)</v>
      </c>
      <c r="M36" s="6"/>
      <c r="N36" s="6"/>
      <c r="O36" s="6"/>
      <c r="P36" s="6"/>
      <c r="Q36" s="8"/>
      <c r="R36" s="4"/>
      <c r="S36" s="8"/>
      <c r="T36" s="11"/>
      <c r="U36" s="6"/>
      <c r="V36" s="24"/>
    </row>
    <row r="37" spans="1:22" x14ac:dyDescent="0.2">
      <c r="A37" s="1">
        <v>68</v>
      </c>
      <c r="B37" s="1">
        <v>64</v>
      </c>
      <c r="C37" s="1">
        <v>69.5</v>
      </c>
      <c r="D37" s="1">
        <v>150</v>
      </c>
      <c r="E37" s="1">
        <v>3</v>
      </c>
      <c r="F37" s="1">
        <v>0</v>
      </c>
      <c r="G37" s="1">
        <v>0</v>
      </c>
      <c r="H37" s="1">
        <v>1</v>
      </c>
      <c r="M37" s="6"/>
      <c r="N37" s="6"/>
      <c r="O37" s="6"/>
      <c r="P37" s="6"/>
      <c r="Q37" s="8"/>
      <c r="R37" s="4"/>
      <c r="S37" s="4"/>
      <c r="T37" s="11"/>
      <c r="U37" s="6"/>
      <c r="V37" s="26"/>
    </row>
    <row r="38" spans="1:22" x14ac:dyDescent="0.2">
      <c r="A38" s="1">
        <v>68</v>
      </c>
      <c r="B38" s="1">
        <v>68</v>
      </c>
      <c r="C38" s="1">
        <v>72</v>
      </c>
      <c r="D38" s="1">
        <v>142</v>
      </c>
      <c r="E38" s="1">
        <v>3</v>
      </c>
      <c r="F38" s="1">
        <v>0</v>
      </c>
      <c r="G38" s="1">
        <v>0</v>
      </c>
      <c r="H38" s="1">
        <v>1</v>
      </c>
      <c r="M38" s="6"/>
      <c r="N38" s="6"/>
      <c r="O38" s="6"/>
      <c r="P38" s="6"/>
      <c r="Q38" s="8"/>
    </row>
    <row r="39" spans="1:22" x14ac:dyDescent="0.2">
      <c r="A39" s="1">
        <v>68</v>
      </c>
      <c r="B39" s="1">
        <v>66</v>
      </c>
      <c r="C39" s="1">
        <v>68</v>
      </c>
      <c r="D39" s="1">
        <v>155</v>
      </c>
      <c r="E39" s="1">
        <v>2</v>
      </c>
      <c r="F39" s="1">
        <v>0</v>
      </c>
      <c r="G39" s="1">
        <v>0</v>
      </c>
      <c r="H39" s="1">
        <v>1</v>
      </c>
      <c r="M39" s="6"/>
      <c r="N39" s="6"/>
      <c r="O39" s="6"/>
      <c r="P39" s="6"/>
      <c r="Q39" s="8"/>
      <c r="R39" s="4"/>
      <c r="S39" s="4"/>
      <c r="T39" s="4"/>
      <c r="U39" s="4"/>
    </row>
    <row r="40" spans="1:22" x14ac:dyDescent="0.2">
      <c r="A40" s="1">
        <v>68</v>
      </c>
      <c r="B40" s="1">
        <v>68</v>
      </c>
      <c r="C40" s="1">
        <v>69</v>
      </c>
      <c r="D40" s="1">
        <v>150</v>
      </c>
      <c r="E40" s="1">
        <v>2</v>
      </c>
      <c r="F40" s="1">
        <v>0</v>
      </c>
      <c r="G40" s="1">
        <v>0</v>
      </c>
      <c r="H40" s="1">
        <v>0</v>
      </c>
      <c r="M40" s="6"/>
      <c r="N40" s="6"/>
      <c r="O40" s="6"/>
      <c r="P40" s="6"/>
      <c r="Q40" s="8"/>
      <c r="R40" s="4"/>
      <c r="S40" s="4"/>
      <c r="T40" s="4"/>
      <c r="U40" s="4"/>
    </row>
    <row r="41" spans="1:22" x14ac:dyDescent="0.2">
      <c r="A41" s="1">
        <v>68</v>
      </c>
      <c r="B41" s="1">
        <v>68</v>
      </c>
      <c r="C41" s="1">
        <v>62</v>
      </c>
      <c r="D41" s="1">
        <v>110</v>
      </c>
      <c r="E41" s="1">
        <v>2</v>
      </c>
      <c r="F41" s="1">
        <v>0</v>
      </c>
      <c r="G41" s="1">
        <v>0</v>
      </c>
      <c r="H41" s="1">
        <v>0</v>
      </c>
      <c r="M41" s="6"/>
      <c r="N41" s="6"/>
      <c r="O41" s="6"/>
      <c r="P41" s="6"/>
      <c r="Q41" s="8"/>
      <c r="R41" s="4"/>
      <c r="S41" s="4"/>
      <c r="T41" s="4"/>
      <c r="U41" s="4"/>
    </row>
    <row r="42" spans="1:22" x14ac:dyDescent="0.2">
      <c r="A42" s="1">
        <v>70</v>
      </c>
      <c r="B42" s="1">
        <v>72</v>
      </c>
      <c r="C42" s="1">
        <v>73</v>
      </c>
      <c r="D42" s="1">
        <v>170</v>
      </c>
      <c r="E42" s="1">
        <v>3</v>
      </c>
      <c r="F42" s="1">
        <v>1</v>
      </c>
      <c r="G42" s="1">
        <v>1</v>
      </c>
      <c r="H42" s="1">
        <v>1</v>
      </c>
      <c r="M42" s="6"/>
      <c r="N42" s="6"/>
      <c r="O42" s="6"/>
      <c r="P42" s="6"/>
      <c r="Q42" s="8"/>
      <c r="R42" s="4"/>
      <c r="S42" s="4"/>
      <c r="T42" s="4"/>
      <c r="U42" s="4"/>
    </row>
    <row r="43" spans="1:22" x14ac:dyDescent="0.2">
      <c r="A43" s="1">
        <v>70</v>
      </c>
      <c r="B43" s="1">
        <v>106</v>
      </c>
      <c r="C43" s="1">
        <v>71</v>
      </c>
      <c r="D43" s="1">
        <v>170</v>
      </c>
      <c r="E43" s="1">
        <v>2</v>
      </c>
      <c r="F43" s="1">
        <v>1</v>
      </c>
      <c r="G43" s="1">
        <v>0</v>
      </c>
      <c r="H43" s="1">
        <v>1</v>
      </c>
      <c r="M43" s="6"/>
      <c r="N43" s="6"/>
      <c r="O43" s="6"/>
      <c r="P43" s="6"/>
      <c r="Q43" s="8"/>
      <c r="R43" s="4"/>
      <c r="S43" s="4"/>
      <c r="T43" s="4"/>
      <c r="U43" s="4"/>
    </row>
    <row r="44" spans="1:22" x14ac:dyDescent="0.2">
      <c r="A44" s="1">
        <v>70</v>
      </c>
      <c r="B44" s="1">
        <v>94</v>
      </c>
      <c r="C44" s="1">
        <v>75</v>
      </c>
      <c r="D44" s="1">
        <v>185</v>
      </c>
      <c r="E44" s="1">
        <v>2</v>
      </c>
      <c r="F44" s="1">
        <v>1</v>
      </c>
      <c r="G44" s="1">
        <v>1</v>
      </c>
      <c r="H44" s="1">
        <v>1</v>
      </c>
      <c r="M44" s="6"/>
      <c r="N44" s="6"/>
      <c r="O44" s="6"/>
      <c r="P44" s="6"/>
      <c r="Q44" s="8"/>
      <c r="R44" s="4"/>
      <c r="S44" s="4"/>
      <c r="T44" s="4"/>
      <c r="U44" s="4"/>
    </row>
    <row r="45" spans="1:22" x14ac:dyDescent="0.2">
      <c r="A45" s="1">
        <v>70</v>
      </c>
      <c r="B45" s="1">
        <v>62</v>
      </c>
      <c r="C45" s="1">
        <v>66</v>
      </c>
      <c r="D45" s="1">
        <v>130</v>
      </c>
      <c r="E45" s="1">
        <v>2</v>
      </c>
      <c r="F45" s="1">
        <v>0</v>
      </c>
      <c r="G45" s="1">
        <v>1</v>
      </c>
      <c r="H45" s="1">
        <v>1</v>
      </c>
      <c r="M45" s="6"/>
      <c r="N45" s="6"/>
      <c r="O45" s="6"/>
      <c r="P45" s="6"/>
      <c r="Q45" s="8"/>
      <c r="R45" s="4"/>
      <c r="S45" s="4"/>
      <c r="T45" s="4"/>
      <c r="U45" s="4"/>
    </row>
    <row r="46" spans="1:22" x14ac:dyDescent="0.2">
      <c r="A46" s="1">
        <v>70</v>
      </c>
      <c r="B46" s="1">
        <v>70</v>
      </c>
      <c r="C46" s="1">
        <v>70</v>
      </c>
      <c r="D46" s="1">
        <v>150</v>
      </c>
      <c r="E46" s="1">
        <v>2</v>
      </c>
      <c r="F46" s="1">
        <v>0</v>
      </c>
      <c r="G46" s="1">
        <v>0</v>
      </c>
      <c r="H46" s="1">
        <v>1</v>
      </c>
      <c r="M46" s="6"/>
      <c r="N46" s="6"/>
      <c r="O46" s="6"/>
      <c r="P46" s="6"/>
      <c r="Q46" s="8"/>
      <c r="R46" s="4"/>
      <c r="S46" s="4"/>
      <c r="T46" s="4"/>
      <c r="U46" s="4"/>
    </row>
    <row r="47" spans="1:22" x14ac:dyDescent="0.2">
      <c r="A47" s="1">
        <v>70</v>
      </c>
      <c r="B47" s="1">
        <v>66</v>
      </c>
      <c r="C47" s="1">
        <v>75</v>
      </c>
      <c r="D47" s="1">
        <v>190</v>
      </c>
      <c r="E47" s="1">
        <v>2</v>
      </c>
      <c r="F47" s="1">
        <v>0</v>
      </c>
      <c r="G47" s="1">
        <v>1</v>
      </c>
      <c r="H47" s="1">
        <v>1</v>
      </c>
      <c r="M47" s="6"/>
      <c r="N47" s="6"/>
      <c r="O47" s="6"/>
      <c r="P47" s="6"/>
      <c r="Q47" s="8"/>
      <c r="R47" s="4"/>
      <c r="S47" s="4"/>
      <c r="T47" s="4"/>
      <c r="U47" s="4"/>
    </row>
    <row r="48" spans="1:22" x14ac:dyDescent="0.2">
      <c r="A48" s="1">
        <v>72</v>
      </c>
      <c r="B48" s="1">
        <v>80</v>
      </c>
      <c r="C48" s="1">
        <v>66</v>
      </c>
      <c r="D48" s="1">
        <v>135</v>
      </c>
      <c r="E48" s="1">
        <v>3</v>
      </c>
      <c r="F48" s="1">
        <v>1</v>
      </c>
      <c r="G48" s="1">
        <v>0</v>
      </c>
      <c r="H48" s="1">
        <v>1</v>
      </c>
      <c r="M48" s="6"/>
      <c r="N48" s="6"/>
      <c r="O48" s="6"/>
      <c r="P48" s="6"/>
      <c r="Q48" s="8"/>
      <c r="R48" s="4"/>
      <c r="S48" s="4"/>
      <c r="T48" s="4"/>
      <c r="U48" s="4"/>
    </row>
    <row r="49" spans="1:21" x14ac:dyDescent="0.2">
      <c r="A49" s="1">
        <v>72</v>
      </c>
      <c r="B49" s="1">
        <v>74</v>
      </c>
      <c r="C49" s="1">
        <v>69</v>
      </c>
      <c r="D49" s="1">
        <v>170</v>
      </c>
      <c r="E49" s="1">
        <v>2</v>
      </c>
      <c r="F49" s="1">
        <v>0</v>
      </c>
      <c r="G49" s="1">
        <v>1</v>
      </c>
      <c r="H49" s="1">
        <v>1</v>
      </c>
      <c r="M49" s="6"/>
      <c r="N49" s="6"/>
      <c r="O49" s="6"/>
      <c r="P49" s="6"/>
      <c r="Q49" s="8"/>
      <c r="R49" s="4"/>
      <c r="S49" s="4"/>
      <c r="T49" s="4"/>
      <c r="U49" s="4"/>
    </row>
    <row r="50" spans="1:21" x14ac:dyDescent="0.2">
      <c r="A50" s="1">
        <v>72</v>
      </c>
      <c r="B50" s="1">
        <v>74</v>
      </c>
      <c r="C50" s="1">
        <v>68</v>
      </c>
      <c r="D50" s="1">
        <v>155</v>
      </c>
      <c r="E50" s="1">
        <v>3</v>
      </c>
      <c r="F50" s="1">
        <v>0</v>
      </c>
      <c r="G50" s="1">
        <v>1</v>
      </c>
      <c r="H50" s="1">
        <v>1</v>
      </c>
      <c r="M50" s="6"/>
      <c r="N50" s="6"/>
      <c r="O50" s="6"/>
      <c r="P50" s="6"/>
      <c r="Q50" s="8"/>
      <c r="R50" s="4"/>
      <c r="S50" s="4"/>
      <c r="T50" s="4"/>
      <c r="U50" s="4"/>
    </row>
    <row r="51" spans="1:21" x14ac:dyDescent="0.2">
      <c r="A51" s="1">
        <v>72</v>
      </c>
      <c r="B51" s="1">
        <v>70</v>
      </c>
      <c r="C51" s="1">
        <v>71</v>
      </c>
      <c r="D51" s="1">
        <v>140</v>
      </c>
      <c r="E51" s="1">
        <v>2</v>
      </c>
      <c r="F51" s="1">
        <v>0</v>
      </c>
      <c r="G51" s="1">
        <v>0</v>
      </c>
      <c r="H51" s="1">
        <v>1</v>
      </c>
      <c r="M51" s="6"/>
      <c r="N51" s="6"/>
      <c r="O51" s="6"/>
      <c r="P51" s="6"/>
      <c r="Q51" s="8"/>
      <c r="R51" s="4"/>
      <c r="S51" s="4"/>
      <c r="T51" s="4"/>
      <c r="U51" s="4"/>
    </row>
    <row r="52" spans="1:21" x14ac:dyDescent="0.2">
      <c r="A52" s="1">
        <v>72</v>
      </c>
      <c r="B52" s="1">
        <v>70</v>
      </c>
      <c r="C52" s="1">
        <v>63</v>
      </c>
      <c r="D52" s="1">
        <v>118</v>
      </c>
      <c r="E52" s="1">
        <v>2</v>
      </c>
      <c r="F52" s="1">
        <v>0</v>
      </c>
      <c r="G52" s="1">
        <v>0</v>
      </c>
      <c r="H52" s="1">
        <v>0</v>
      </c>
      <c r="M52" s="6"/>
      <c r="N52" s="6"/>
      <c r="O52" s="6"/>
      <c r="P52" s="6"/>
      <c r="Q52" s="8"/>
      <c r="R52" s="4"/>
      <c r="S52" s="4"/>
      <c r="T52" s="4"/>
      <c r="U52" s="4"/>
    </row>
    <row r="53" spans="1:21" x14ac:dyDescent="0.2">
      <c r="A53" s="1">
        <v>72</v>
      </c>
      <c r="B53" s="1">
        <v>68</v>
      </c>
      <c r="C53" s="1">
        <v>68</v>
      </c>
      <c r="D53" s="1">
        <v>110</v>
      </c>
      <c r="E53" s="1">
        <v>2</v>
      </c>
      <c r="F53" s="1">
        <v>0</v>
      </c>
      <c r="G53" s="1">
        <v>0</v>
      </c>
      <c r="H53" s="1">
        <v>0</v>
      </c>
      <c r="M53" s="6"/>
      <c r="N53" s="6"/>
      <c r="O53" s="6"/>
      <c r="P53" s="6"/>
      <c r="Q53" s="8"/>
      <c r="R53" s="4"/>
      <c r="S53" s="4"/>
      <c r="T53" s="4"/>
      <c r="U53" s="4"/>
    </row>
    <row r="54" spans="1:21" x14ac:dyDescent="0.2">
      <c r="A54" s="1">
        <v>74</v>
      </c>
      <c r="B54" s="1">
        <v>84</v>
      </c>
      <c r="C54" s="1">
        <v>73</v>
      </c>
      <c r="D54" s="1">
        <v>165</v>
      </c>
      <c r="E54" s="1">
        <v>1</v>
      </c>
      <c r="F54" s="1">
        <v>1</v>
      </c>
      <c r="G54" s="1">
        <v>0</v>
      </c>
      <c r="H54" s="1">
        <v>1</v>
      </c>
      <c r="M54" s="6"/>
      <c r="N54" s="6"/>
      <c r="O54" s="6"/>
      <c r="P54" s="6"/>
      <c r="Q54" s="8"/>
      <c r="R54" s="4"/>
      <c r="S54" s="4"/>
      <c r="T54" s="4"/>
      <c r="U54" s="4"/>
    </row>
    <row r="55" spans="1:21" x14ac:dyDescent="0.2">
      <c r="A55" s="1">
        <v>74</v>
      </c>
      <c r="B55" s="1">
        <v>76</v>
      </c>
      <c r="C55" s="1">
        <v>70</v>
      </c>
      <c r="D55" s="1">
        <v>157</v>
      </c>
      <c r="E55" s="1">
        <v>2</v>
      </c>
      <c r="F55" s="1">
        <v>1</v>
      </c>
      <c r="G55" s="1">
        <v>0</v>
      </c>
      <c r="H55" s="1">
        <v>1</v>
      </c>
      <c r="M55" s="6"/>
      <c r="N55" s="6"/>
      <c r="O55" s="6"/>
      <c r="P55" s="6"/>
      <c r="Q55" s="8"/>
      <c r="R55" s="4"/>
      <c r="S55" s="4"/>
      <c r="T55" s="4"/>
      <c r="U55" s="4"/>
    </row>
    <row r="56" spans="1:21" x14ac:dyDescent="0.2">
      <c r="A56" s="1">
        <v>74</v>
      </c>
      <c r="B56" s="1">
        <v>70</v>
      </c>
      <c r="C56" s="1">
        <v>73</v>
      </c>
      <c r="D56" s="1">
        <v>155</v>
      </c>
      <c r="E56" s="1">
        <v>3</v>
      </c>
      <c r="F56" s="1">
        <v>0</v>
      </c>
      <c r="G56" s="1">
        <v>0</v>
      </c>
      <c r="H56" s="1">
        <v>1</v>
      </c>
      <c r="M56" s="6"/>
      <c r="N56" s="6"/>
      <c r="O56" s="6"/>
      <c r="P56" s="6"/>
      <c r="Q56" s="8"/>
      <c r="R56" s="4"/>
      <c r="S56" s="4"/>
      <c r="T56" s="4"/>
      <c r="U56" s="4"/>
    </row>
    <row r="57" spans="1:21" x14ac:dyDescent="0.2">
      <c r="A57" s="1">
        <v>74</v>
      </c>
      <c r="B57" s="1">
        <v>74</v>
      </c>
      <c r="C57" s="1">
        <v>73</v>
      </c>
      <c r="D57" s="1">
        <v>155</v>
      </c>
      <c r="E57" s="1">
        <v>2</v>
      </c>
      <c r="F57" s="1">
        <v>0</v>
      </c>
      <c r="G57" s="1">
        <v>0</v>
      </c>
      <c r="H57" s="1">
        <v>1</v>
      </c>
      <c r="M57" s="6"/>
      <c r="N57" s="6"/>
      <c r="O57" s="6"/>
      <c r="P57" s="6"/>
      <c r="Q57" s="8"/>
      <c r="R57" s="4"/>
      <c r="S57" s="4"/>
      <c r="T57" s="4"/>
      <c r="U57" s="4"/>
    </row>
    <row r="58" spans="1:21" x14ac:dyDescent="0.2">
      <c r="A58" s="1">
        <v>74</v>
      </c>
      <c r="B58" s="1">
        <v>76</v>
      </c>
      <c r="C58" s="1">
        <v>67</v>
      </c>
      <c r="D58" s="1">
        <v>123</v>
      </c>
      <c r="E58" s="1">
        <v>2</v>
      </c>
      <c r="F58" s="1">
        <v>0</v>
      </c>
      <c r="G58" s="1">
        <v>0</v>
      </c>
      <c r="H58" s="1">
        <v>1</v>
      </c>
      <c r="I58" s="3"/>
      <c r="J58" s="6"/>
      <c r="K58" s="6"/>
      <c r="L58" s="6"/>
      <c r="M58" s="6"/>
      <c r="N58" s="6"/>
      <c r="O58" s="6"/>
      <c r="P58" s="6"/>
      <c r="Q58" s="8"/>
      <c r="R58" s="4"/>
      <c r="S58" s="4"/>
      <c r="T58" s="4"/>
      <c r="U58" s="4"/>
    </row>
    <row r="59" spans="1:21" x14ac:dyDescent="0.2">
      <c r="A59" s="1">
        <v>76</v>
      </c>
      <c r="B59" s="1">
        <v>118</v>
      </c>
      <c r="C59" s="1">
        <v>71</v>
      </c>
      <c r="D59" s="1">
        <v>138</v>
      </c>
      <c r="E59" s="1">
        <v>2</v>
      </c>
      <c r="F59" s="1">
        <v>1</v>
      </c>
      <c r="G59" s="1">
        <v>0</v>
      </c>
      <c r="H59" s="1">
        <v>1</v>
      </c>
      <c r="M59" s="6"/>
      <c r="N59" s="6"/>
      <c r="O59" s="6"/>
      <c r="P59" s="6"/>
      <c r="Q59" s="8"/>
      <c r="R59" s="4"/>
      <c r="S59" s="4"/>
      <c r="T59" s="4"/>
      <c r="U59" s="4"/>
    </row>
    <row r="60" spans="1:21" x14ac:dyDescent="0.2">
      <c r="A60" s="1">
        <v>76</v>
      </c>
      <c r="B60" s="1">
        <v>76</v>
      </c>
      <c r="C60" s="1">
        <v>72</v>
      </c>
      <c r="D60" s="1">
        <v>215</v>
      </c>
      <c r="E60" s="1">
        <v>2</v>
      </c>
      <c r="F60" s="1">
        <v>0</v>
      </c>
      <c r="G60" s="1">
        <v>0</v>
      </c>
      <c r="H60" s="1">
        <v>1</v>
      </c>
      <c r="M60" s="6"/>
      <c r="N60" s="6"/>
      <c r="O60" s="6"/>
      <c r="P60" s="6"/>
      <c r="Q60" s="8"/>
      <c r="R60" s="4"/>
      <c r="S60" s="4"/>
      <c r="T60" s="4"/>
      <c r="U60" s="4"/>
    </row>
    <row r="61" spans="1:21" x14ac:dyDescent="0.2">
      <c r="A61" s="1">
        <v>76</v>
      </c>
      <c r="B61" s="1">
        <v>76</v>
      </c>
      <c r="C61" s="1">
        <v>74</v>
      </c>
      <c r="D61" s="1">
        <v>148</v>
      </c>
      <c r="E61" s="1">
        <v>3</v>
      </c>
      <c r="F61" s="1">
        <v>0</v>
      </c>
      <c r="G61" s="1">
        <v>0</v>
      </c>
      <c r="H61" s="1">
        <v>1</v>
      </c>
      <c r="M61" s="6"/>
      <c r="N61" s="6"/>
      <c r="O61" s="6"/>
      <c r="P61" s="6"/>
      <c r="Q61" s="8"/>
      <c r="R61" s="4"/>
      <c r="S61" s="4"/>
      <c r="T61" s="4"/>
      <c r="U61" s="4"/>
    </row>
    <row r="62" spans="1:21" x14ac:dyDescent="0.2">
      <c r="A62" s="1">
        <v>76</v>
      </c>
      <c r="B62" s="1">
        <v>76</v>
      </c>
      <c r="C62" s="1">
        <v>62</v>
      </c>
      <c r="D62" s="1">
        <v>108</v>
      </c>
      <c r="E62" s="1">
        <v>3</v>
      </c>
      <c r="F62" s="1">
        <v>0</v>
      </c>
      <c r="G62" s="1">
        <v>1</v>
      </c>
      <c r="H62" s="1">
        <v>0</v>
      </c>
      <c r="M62" s="6"/>
      <c r="N62" s="6"/>
      <c r="O62" s="6"/>
      <c r="P62" s="6"/>
      <c r="Q62" s="8"/>
      <c r="R62" s="4"/>
      <c r="S62" s="4"/>
      <c r="T62" s="4"/>
      <c r="U62" s="4"/>
    </row>
    <row r="63" spans="1:21" x14ac:dyDescent="0.2">
      <c r="A63" s="1">
        <v>76</v>
      </c>
      <c r="B63" s="1">
        <v>76</v>
      </c>
      <c r="C63" s="1">
        <v>61.75</v>
      </c>
      <c r="D63" s="1">
        <v>108</v>
      </c>
      <c r="E63" s="1">
        <v>2</v>
      </c>
      <c r="F63" s="1">
        <v>0</v>
      </c>
      <c r="G63" s="1">
        <v>0</v>
      </c>
      <c r="H63" s="1">
        <v>0</v>
      </c>
      <c r="M63" s="6"/>
      <c r="N63" s="6"/>
      <c r="O63" s="6"/>
      <c r="P63" s="6"/>
      <c r="Q63" s="8"/>
      <c r="R63" s="4"/>
      <c r="S63" s="4"/>
      <c r="T63" s="4"/>
      <c r="U63" s="4"/>
    </row>
    <row r="64" spans="1:21" x14ac:dyDescent="0.2">
      <c r="A64" s="1">
        <v>78</v>
      </c>
      <c r="B64" s="1">
        <v>104</v>
      </c>
      <c r="C64" s="1">
        <v>68</v>
      </c>
      <c r="D64" s="1">
        <v>130</v>
      </c>
      <c r="E64" s="1">
        <v>2</v>
      </c>
      <c r="F64" s="1">
        <v>1</v>
      </c>
      <c r="G64" s="1">
        <v>1</v>
      </c>
      <c r="H64" s="1">
        <v>0</v>
      </c>
      <c r="M64" s="6"/>
      <c r="N64" s="6"/>
      <c r="O64" s="6"/>
      <c r="P64" s="6"/>
      <c r="Q64" s="8"/>
      <c r="R64" s="4"/>
      <c r="S64" s="4"/>
      <c r="T64" s="4"/>
      <c r="U64" s="4"/>
    </row>
    <row r="65" spans="1:21" x14ac:dyDescent="0.2">
      <c r="A65" s="1">
        <v>78</v>
      </c>
      <c r="B65" s="1">
        <v>118</v>
      </c>
      <c r="C65" s="1">
        <v>69</v>
      </c>
      <c r="D65" s="1">
        <v>145</v>
      </c>
      <c r="E65" s="1">
        <v>2</v>
      </c>
      <c r="F65" s="1">
        <v>1</v>
      </c>
      <c r="G65" s="1">
        <v>0</v>
      </c>
      <c r="H65" s="1">
        <v>0</v>
      </c>
      <c r="M65" s="6"/>
      <c r="N65" s="6"/>
      <c r="O65" s="6"/>
      <c r="P65" s="6"/>
      <c r="Q65" s="8"/>
      <c r="R65" s="4"/>
      <c r="S65" s="4"/>
      <c r="T65" s="4"/>
      <c r="U65" s="4"/>
    </row>
    <row r="66" spans="1:21" x14ac:dyDescent="0.2">
      <c r="A66" s="1">
        <v>78</v>
      </c>
      <c r="B66" s="1">
        <v>76</v>
      </c>
      <c r="C66" s="1">
        <v>72</v>
      </c>
      <c r="D66" s="1">
        <v>180</v>
      </c>
      <c r="E66" s="1">
        <v>3</v>
      </c>
      <c r="F66" s="1">
        <v>0</v>
      </c>
      <c r="G66" s="1">
        <v>0</v>
      </c>
      <c r="H66" s="1">
        <v>1</v>
      </c>
      <c r="M66" s="6"/>
      <c r="N66" s="6"/>
      <c r="O66" s="6"/>
      <c r="P66" s="6"/>
      <c r="Q66" s="8"/>
      <c r="R66" s="4"/>
      <c r="S66" s="4"/>
      <c r="T66" s="4"/>
      <c r="U66" s="4"/>
    </row>
    <row r="67" spans="1:21" x14ac:dyDescent="0.2">
      <c r="A67" s="1">
        <v>78</v>
      </c>
      <c r="B67" s="1">
        <v>78</v>
      </c>
      <c r="C67" s="1">
        <v>67</v>
      </c>
      <c r="D67" s="1">
        <v>115</v>
      </c>
      <c r="E67" s="1">
        <v>2</v>
      </c>
      <c r="F67" s="1">
        <v>0</v>
      </c>
      <c r="G67" s="1">
        <v>0</v>
      </c>
      <c r="H67" s="1">
        <v>0</v>
      </c>
      <c r="M67" s="6"/>
      <c r="N67" s="6"/>
      <c r="O67" s="6"/>
      <c r="P67" s="6"/>
      <c r="Q67" s="8"/>
      <c r="R67" s="4"/>
      <c r="S67" s="4"/>
      <c r="T67" s="4"/>
      <c r="U67" s="4"/>
    </row>
    <row r="68" spans="1:21" x14ac:dyDescent="0.2">
      <c r="A68" s="1">
        <v>78</v>
      </c>
      <c r="B68" s="1">
        <v>80</v>
      </c>
      <c r="C68" s="1">
        <v>68</v>
      </c>
      <c r="D68" s="1">
        <v>133</v>
      </c>
      <c r="E68" s="1">
        <v>1</v>
      </c>
      <c r="F68" s="1">
        <v>0</v>
      </c>
      <c r="G68" s="1">
        <v>0</v>
      </c>
      <c r="H68" s="1">
        <v>0</v>
      </c>
      <c r="M68" s="6"/>
      <c r="N68" s="6"/>
      <c r="O68" s="6"/>
      <c r="P68" s="6"/>
      <c r="Q68" s="8"/>
      <c r="R68" s="4"/>
      <c r="S68" s="4"/>
      <c r="T68" s="4"/>
      <c r="U68" s="4"/>
    </row>
    <row r="69" spans="1:21" x14ac:dyDescent="0.2">
      <c r="A69" s="1">
        <v>80</v>
      </c>
      <c r="B69" s="1">
        <v>96</v>
      </c>
      <c r="C69" s="1">
        <v>72</v>
      </c>
      <c r="D69" s="1">
        <v>155</v>
      </c>
      <c r="E69" s="1">
        <v>2</v>
      </c>
      <c r="F69" s="1">
        <v>1</v>
      </c>
      <c r="G69" s="1">
        <v>0</v>
      </c>
      <c r="H69" s="1">
        <v>1</v>
      </c>
      <c r="M69" s="6"/>
      <c r="N69" s="6"/>
      <c r="O69" s="6"/>
      <c r="P69" s="6"/>
      <c r="Q69" s="8"/>
      <c r="R69" s="4"/>
      <c r="S69" s="4"/>
      <c r="T69" s="4"/>
      <c r="U69" s="4"/>
    </row>
    <row r="70" spans="1:21" x14ac:dyDescent="0.2">
      <c r="A70" s="1">
        <v>80</v>
      </c>
      <c r="B70" s="1">
        <v>128</v>
      </c>
      <c r="C70" s="1">
        <v>68</v>
      </c>
      <c r="D70" s="1">
        <v>125</v>
      </c>
      <c r="E70" s="1">
        <v>2</v>
      </c>
      <c r="F70" s="1">
        <v>1</v>
      </c>
      <c r="G70" s="1">
        <v>0</v>
      </c>
      <c r="H70" s="1">
        <v>0</v>
      </c>
      <c r="M70" s="6"/>
      <c r="N70" s="6"/>
      <c r="O70" s="6"/>
      <c r="P70" s="6"/>
      <c r="Q70" s="8"/>
      <c r="R70" s="4"/>
      <c r="S70" s="4"/>
      <c r="T70" s="4"/>
      <c r="U70" s="4"/>
    </row>
    <row r="71" spans="1:21" x14ac:dyDescent="0.2">
      <c r="A71" s="1">
        <v>80</v>
      </c>
      <c r="B71" s="1">
        <v>74</v>
      </c>
      <c r="C71" s="1">
        <v>64</v>
      </c>
      <c r="D71" s="1">
        <v>102</v>
      </c>
      <c r="E71" s="1">
        <v>2</v>
      </c>
      <c r="F71" s="1">
        <v>0</v>
      </c>
      <c r="G71" s="1">
        <v>0</v>
      </c>
      <c r="H71" s="1">
        <v>0</v>
      </c>
      <c r="M71" s="6"/>
      <c r="N71" s="6"/>
      <c r="O71" s="6"/>
      <c r="P71" s="6"/>
      <c r="Q71" s="8"/>
      <c r="R71" s="4"/>
      <c r="S71" s="4"/>
      <c r="T71" s="4"/>
      <c r="U71" s="4"/>
    </row>
    <row r="72" spans="1:21" x14ac:dyDescent="0.2">
      <c r="A72" s="1">
        <v>82</v>
      </c>
      <c r="B72" s="1">
        <v>100</v>
      </c>
      <c r="C72" s="1">
        <v>68</v>
      </c>
      <c r="D72" s="1">
        <v>138</v>
      </c>
      <c r="E72" s="1">
        <v>2</v>
      </c>
      <c r="F72" s="1">
        <v>1</v>
      </c>
      <c r="G72" s="1">
        <v>0</v>
      </c>
      <c r="H72" s="1">
        <v>0</v>
      </c>
      <c r="M72" s="6"/>
      <c r="N72" s="6"/>
      <c r="O72" s="6"/>
      <c r="P72" s="6"/>
      <c r="Q72" s="8"/>
      <c r="R72" s="4"/>
      <c r="S72" s="4"/>
      <c r="T72" s="4"/>
      <c r="U72" s="4"/>
    </row>
    <row r="73" spans="1:21" x14ac:dyDescent="0.2">
      <c r="A73" s="1">
        <v>82</v>
      </c>
      <c r="B73" s="1">
        <v>84</v>
      </c>
      <c r="C73" s="1">
        <v>73</v>
      </c>
      <c r="D73" s="1">
        <v>180</v>
      </c>
      <c r="E73" s="1">
        <v>2</v>
      </c>
      <c r="F73" s="1">
        <v>0</v>
      </c>
      <c r="G73" s="1">
        <v>1</v>
      </c>
      <c r="H73" s="1">
        <v>1</v>
      </c>
      <c r="M73" s="6"/>
      <c r="N73" s="6"/>
      <c r="O73" s="6"/>
      <c r="P73" s="6"/>
      <c r="Q73" s="8"/>
      <c r="R73" s="4"/>
      <c r="S73" s="4"/>
      <c r="T73" s="4"/>
      <c r="U73" s="4"/>
    </row>
    <row r="74" spans="1:21" x14ac:dyDescent="0.2">
      <c r="A74" s="1">
        <v>82</v>
      </c>
      <c r="B74" s="1">
        <v>80</v>
      </c>
      <c r="C74" s="1">
        <v>63</v>
      </c>
      <c r="D74" s="1">
        <v>116</v>
      </c>
      <c r="E74" s="1">
        <v>1</v>
      </c>
      <c r="F74" s="1">
        <v>0</v>
      </c>
      <c r="G74" s="1">
        <v>0</v>
      </c>
      <c r="H74" s="1">
        <v>0</v>
      </c>
      <c r="M74" s="6"/>
      <c r="N74" s="6"/>
      <c r="O74" s="6"/>
      <c r="P74" s="6"/>
      <c r="Q74" s="8"/>
      <c r="R74" s="4"/>
      <c r="S74" s="4"/>
      <c r="T74" s="4"/>
      <c r="U74" s="4"/>
    </row>
    <row r="75" spans="1:21" x14ac:dyDescent="0.2">
      <c r="A75" s="1">
        <v>84</v>
      </c>
      <c r="B75" s="1">
        <v>84</v>
      </c>
      <c r="C75" s="1">
        <v>72</v>
      </c>
      <c r="D75" s="1">
        <v>150</v>
      </c>
      <c r="E75" s="1">
        <v>3</v>
      </c>
      <c r="F75" s="1">
        <v>1</v>
      </c>
      <c r="G75" s="1">
        <v>0</v>
      </c>
      <c r="H75" s="1">
        <v>1</v>
      </c>
      <c r="M75" s="6"/>
      <c r="N75" s="6"/>
      <c r="O75" s="6"/>
      <c r="P75" s="6"/>
      <c r="Q75" s="8"/>
      <c r="R75" s="4"/>
      <c r="S75" s="4"/>
      <c r="T75" s="4"/>
      <c r="U75" s="4"/>
    </row>
    <row r="76" spans="1:21" x14ac:dyDescent="0.2">
      <c r="A76" s="1">
        <v>84</v>
      </c>
      <c r="B76" s="1">
        <v>84</v>
      </c>
      <c r="C76" s="1">
        <v>69</v>
      </c>
      <c r="D76" s="1">
        <v>136</v>
      </c>
      <c r="E76" s="1">
        <v>2</v>
      </c>
      <c r="F76" s="1">
        <v>0</v>
      </c>
      <c r="G76" s="1">
        <v>0</v>
      </c>
      <c r="H76" s="1">
        <v>1</v>
      </c>
      <c r="M76" s="6"/>
      <c r="N76" s="6"/>
      <c r="O76" s="6"/>
      <c r="P76" s="6"/>
      <c r="Q76" s="8"/>
      <c r="R76" s="4"/>
      <c r="S76" s="4"/>
      <c r="T76" s="4"/>
      <c r="U76" s="4"/>
    </row>
    <row r="77" spans="1:21" x14ac:dyDescent="0.2">
      <c r="A77" s="1">
        <v>84</v>
      </c>
      <c r="B77" s="1">
        <v>84</v>
      </c>
      <c r="C77" s="1">
        <v>66</v>
      </c>
      <c r="D77" s="1">
        <v>130</v>
      </c>
      <c r="E77" s="1">
        <v>2</v>
      </c>
      <c r="F77" s="1">
        <v>0</v>
      </c>
      <c r="G77" s="1">
        <v>0</v>
      </c>
      <c r="H77" s="1">
        <v>0</v>
      </c>
      <c r="M77" s="6"/>
      <c r="N77" s="6"/>
      <c r="O77" s="6"/>
      <c r="P77" s="6"/>
      <c r="Q77" s="8"/>
      <c r="R77" s="4"/>
      <c r="S77" s="4"/>
      <c r="T77" s="4"/>
      <c r="U77" s="4"/>
    </row>
    <row r="78" spans="1:21" x14ac:dyDescent="0.2">
      <c r="A78" s="1">
        <v>84</v>
      </c>
      <c r="B78" s="1">
        <v>80</v>
      </c>
      <c r="C78" s="1">
        <v>65</v>
      </c>
      <c r="D78" s="1">
        <v>118</v>
      </c>
      <c r="E78" s="1">
        <v>1</v>
      </c>
      <c r="F78" s="1">
        <v>0</v>
      </c>
      <c r="G78" s="1">
        <v>0</v>
      </c>
      <c r="H78" s="1">
        <v>0</v>
      </c>
      <c r="M78" s="6"/>
      <c r="N78" s="6"/>
      <c r="O78" s="6"/>
      <c r="P78" s="6"/>
      <c r="Q78" s="8"/>
      <c r="R78" s="4"/>
      <c r="S78" s="4"/>
      <c r="T78" s="4"/>
      <c r="U78" s="4"/>
    </row>
    <row r="79" spans="1:21" x14ac:dyDescent="0.2">
      <c r="A79" s="1">
        <v>86</v>
      </c>
      <c r="B79" s="1">
        <v>84</v>
      </c>
      <c r="C79" s="1">
        <v>67</v>
      </c>
      <c r="D79" s="1">
        <v>150</v>
      </c>
      <c r="E79" s="1">
        <v>3</v>
      </c>
      <c r="F79" s="1">
        <v>0</v>
      </c>
      <c r="G79" s="1">
        <v>0</v>
      </c>
      <c r="H79" s="1">
        <v>0</v>
      </c>
      <c r="M79" s="6"/>
      <c r="N79" s="6"/>
      <c r="O79" s="6"/>
      <c r="P79" s="6"/>
      <c r="Q79" s="8"/>
      <c r="R79" s="4"/>
      <c r="S79" s="4"/>
      <c r="T79" s="4"/>
      <c r="U79" s="4"/>
    </row>
    <row r="80" spans="1:21" x14ac:dyDescent="0.2">
      <c r="A80" s="1">
        <v>87</v>
      </c>
      <c r="B80" s="1">
        <v>84</v>
      </c>
      <c r="C80" s="1">
        <v>63</v>
      </c>
      <c r="D80" s="1">
        <v>95</v>
      </c>
      <c r="E80" s="1">
        <v>3</v>
      </c>
      <c r="F80" s="1">
        <v>0</v>
      </c>
      <c r="G80" s="1">
        <v>0</v>
      </c>
      <c r="H80" s="1">
        <v>0</v>
      </c>
      <c r="M80" s="6"/>
      <c r="N80" s="6"/>
      <c r="O80" s="6"/>
      <c r="P80" s="6"/>
      <c r="Q80" s="8"/>
      <c r="R80" s="4"/>
      <c r="S80" s="4"/>
      <c r="T80" s="4"/>
      <c r="U80" s="4"/>
    </row>
    <row r="81" spans="1:21" x14ac:dyDescent="0.2">
      <c r="A81" s="1">
        <v>88</v>
      </c>
      <c r="B81" s="1">
        <v>110</v>
      </c>
      <c r="C81" s="1">
        <v>69</v>
      </c>
      <c r="D81" s="1">
        <v>150</v>
      </c>
      <c r="E81" s="1">
        <v>2</v>
      </c>
      <c r="F81" s="1">
        <v>1</v>
      </c>
      <c r="G81" s="1">
        <v>1</v>
      </c>
      <c r="H81" s="1">
        <v>0</v>
      </c>
      <c r="M81" s="6"/>
      <c r="N81" s="6"/>
      <c r="O81" s="6"/>
      <c r="P81" s="6"/>
      <c r="Q81" s="8"/>
      <c r="R81" s="4"/>
      <c r="S81" s="4"/>
      <c r="T81" s="4"/>
      <c r="U81" s="4"/>
    </row>
    <row r="82" spans="1:21" x14ac:dyDescent="0.2">
      <c r="A82" s="1">
        <v>88</v>
      </c>
      <c r="B82" s="1">
        <v>84</v>
      </c>
      <c r="C82" s="1">
        <v>73.5</v>
      </c>
      <c r="D82" s="1">
        <v>155</v>
      </c>
      <c r="E82" s="1">
        <v>2</v>
      </c>
      <c r="F82" s="1">
        <v>0</v>
      </c>
      <c r="G82" s="1">
        <v>0</v>
      </c>
      <c r="H82" s="1">
        <v>1</v>
      </c>
      <c r="M82" s="6"/>
      <c r="N82" s="6"/>
      <c r="O82" s="6"/>
      <c r="P82" s="6"/>
      <c r="Q82" s="8"/>
      <c r="R82" s="4"/>
      <c r="S82" s="4"/>
      <c r="T82" s="4"/>
      <c r="U82" s="4"/>
    </row>
    <row r="83" spans="1:21" x14ac:dyDescent="0.2">
      <c r="A83" s="1">
        <v>88</v>
      </c>
      <c r="B83" s="1">
        <v>74</v>
      </c>
      <c r="C83" s="1">
        <v>65</v>
      </c>
      <c r="D83" s="1">
        <v>135</v>
      </c>
      <c r="E83" s="1">
        <v>2</v>
      </c>
      <c r="F83" s="1">
        <v>0</v>
      </c>
      <c r="G83" s="1">
        <v>1</v>
      </c>
      <c r="H83" s="1">
        <v>0</v>
      </c>
      <c r="M83" s="6"/>
      <c r="N83" s="6"/>
      <c r="O83" s="6"/>
      <c r="P83" s="6"/>
      <c r="Q83" s="8"/>
      <c r="R83" s="4"/>
      <c r="S83" s="4"/>
      <c r="T83" s="4"/>
      <c r="U83" s="4"/>
    </row>
    <row r="84" spans="1:21" x14ac:dyDescent="0.2">
      <c r="A84" s="1">
        <v>90</v>
      </c>
      <c r="B84" s="1">
        <v>94</v>
      </c>
      <c r="C84" s="1">
        <v>74</v>
      </c>
      <c r="D84" s="1">
        <v>160</v>
      </c>
      <c r="E84" s="1">
        <v>1</v>
      </c>
      <c r="F84" s="1">
        <v>1</v>
      </c>
      <c r="G84" s="1">
        <v>1</v>
      </c>
      <c r="H84" s="1">
        <v>1</v>
      </c>
      <c r="M84" s="6"/>
      <c r="N84" s="6"/>
      <c r="O84" s="6"/>
      <c r="P84" s="6"/>
      <c r="Q84" s="8"/>
      <c r="R84" s="4"/>
      <c r="S84" s="4"/>
      <c r="T84" s="4"/>
      <c r="U84" s="4"/>
    </row>
    <row r="85" spans="1:21" x14ac:dyDescent="0.2">
      <c r="A85" s="1">
        <v>90</v>
      </c>
      <c r="B85" s="1">
        <v>88</v>
      </c>
      <c r="C85" s="1">
        <v>67</v>
      </c>
      <c r="D85" s="1">
        <v>140</v>
      </c>
      <c r="E85" s="1">
        <v>2</v>
      </c>
      <c r="F85" s="1">
        <v>0</v>
      </c>
      <c r="G85" s="1">
        <v>1</v>
      </c>
      <c r="H85" s="1">
        <v>1</v>
      </c>
      <c r="M85" s="6"/>
      <c r="N85" s="6"/>
      <c r="O85" s="6"/>
      <c r="P85" s="6"/>
      <c r="Q85" s="8"/>
      <c r="R85" s="4"/>
      <c r="S85" s="4"/>
      <c r="T85" s="4"/>
      <c r="U85" s="4"/>
    </row>
    <row r="86" spans="1:21" x14ac:dyDescent="0.2">
      <c r="A86" s="1">
        <v>90</v>
      </c>
      <c r="B86" s="1">
        <v>90</v>
      </c>
      <c r="C86" s="1">
        <v>68</v>
      </c>
      <c r="D86" s="1">
        <v>145</v>
      </c>
      <c r="E86" s="1">
        <v>1</v>
      </c>
      <c r="F86" s="1">
        <v>0</v>
      </c>
      <c r="G86" s="1">
        <v>0</v>
      </c>
      <c r="H86" s="1">
        <v>1</v>
      </c>
      <c r="M86" s="6"/>
      <c r="N86" s="6"/>
      <c r="O86" s="6"/>
      <c r="P86" s="6"/>
      <c r="Q86" s="8"/>
      <c r="R86" s="4"/>
      <c r="S86" s="4"/>
      <c r="T86" s="4"/>
      <c r="U86" s="4"/>
    </row>
    <row r="87" spans="1:21" x14ac:dyDescent="0.2">
      <c r="A87" s="1">
        <v>90</v>
      </c>
      <c r="B87" s="1">
        <v>92</v>
      </c>
      <c r="C87" s="1">
        <v>64</v>
      </c>
      <c r="D87" s="1">
        <v>125</v>
      </c>
      <c r="E87" s="1">
        <v>1</v>
      </c>
      <c r="F87" s="1">
        <v>0</v>
      </c>
      <c r="G87" s="1">
        <v>1</v>
      </c>
      <c r="H87" s="1">
        <v>0</v>
      </c>
      <c r="M87" s="6"/>
      <c r="N87" s="6"/>
      <c r="O87" s="6"/>
      <c r="P87" s="6"/>
      <c r="Q87" s="8"/>
      <c r="R87" s="4"/>
      <c r="S87" s="4"/>
      <c r="T87" s="4"/>
      <c r="U87" s="4"/>
    </row>
    <row r="88" spans="1:21" x14ac:dyDescent="0.2">
      <c r="A88" s="1">
        <v>92</v>
      </c>
      <c r="B88" s="1">
        <v>84</v>
      </c>
      <c r="C88" s="1">
        <v>70</v>
      </c>
      <c r="D88" s="1">
        <v>153</v>
      </c>
      <c r="E88" s="1">
        <v>3</v>
      </c>
      <c r="F88" s="1">
        <v>1</v>
      </c>
      <c r="G88" s="1">
        <v>1</v>
      </c>
      <c r="H88" s="1">
        <v>1</v>
      </c>
      <c r="M88" s="6"/>
      <c r="N88" s="6"/>
      <c r="O88" s="6"/>
      <c r="P88" s="6"/>
      <c r="Q88" s="8"/>
      <c r="R88" s="4"/>
      <c r="S88" s="4"/>
      <c r="T88" s="4"/>
      <c r="U88" s="4"/>
    </row>
    <row r="89" spans="1:21" x14ac:dyDescent="0.2">
      <c r="A89" s="1">
        <v>92</v>
      </c>
      <c r="B89" s="1">
        <v>94</v>
      </c>
      <c r="C89" s="1">
        <v>69</v>
      </c>
      <c r="D89" s="1">
        <v>150</v>
      </c>
      <c r="E89" s="1">
        <v>2</v>
      </c>
      <c r="F89" s="1">
        <v>0</v>
      </c>
      <c r="G89" s="1">
        <v>1</v>
      </c>
      <c r="H89" s="1">
        <v>1</v>
      </c>
      <c r="M89" s="6"/>
      <c r="N89" s="6"/>
      <c r="O89" s="6"/>
      <c r="P89" s="6"/>
      <c r="Q89" s="8"/>
      <c r="R89" s="4"/>
      <c r="S89" s="4"/>
      <c r="T89" s="4"/>
      <c r="U89" s="4"/>
    </row>
    <row r="90" spans="1:21" x14ac:dyDescent="0.2">
      <c r="A90" s="1">
        <v>94</v>
      </c>
      <c r="B90" s="1">
        <v>92</v>
      </c>
      <c r="C90" s="1">
        <v>62</v>
      </c>
      <c r="D90" s="1">
        <v>131</v>
      </c>
      <c r="E90" s="1">
        <v>2</v>
      </c>
      <c r="F90" s="1">
        <v>0</v>
      </c>
      <c r="G90" s="1">
        <v>1</v>
      </c>
      <c r="H90" s="1">
        <v>0</v>
      </c>
      <c r="M90" s="6"/>
      <c r="N90" s="6"/>
      <c r="O90" s="6"/>
      <c r="P90" s="6"/>
      <c r="Q90" s="8"/>
      <c r="R90" s="4"/>
      <c r="S90" s="4"/>
      <c r="T90" s="4"/>
      <c r="U90" s="4"/>
    </row>
    <row r="91" spans="1:21" x14ac:dyDescent="0.2">
      <c r="A91" s="1">
        <v>96</v>
      </c>
      <c r="B91" s="1">
        <v>140</v>
      </c>
      <c r="C91" s="1">
        <v>61</v>
      </c>
      <c r="D91" s="1">
        <v>140</v>
      </c>
      <c r="E91" s="1">
        <v>2</v>
      </c>
      <c r="F91" s="1">
        <v>1</v>
      </c>
      <c r="G91" s="1">
        <v>0</v>
      </c>
      <c r="H91" s="1">
        <v>0</v>
      </c>
      <c r="M91" s="6"/>
      <c r="N91" s="6"/>
      <c r="O91" s="6"/>
      <c r="P91" s="6"/>
      <c r="Q91" s="8"/>
      <c r="R91" s="4"/>
      <c r="S91" s="4"/>
      <c r="T91" s="4"/>
      <c r="U91" s="4"/>
    </row>
    <row r="92" spans="1:21" x14ac:dyDescent="0.2">
      <c r="A92" s="1">
        <v>96</v>
      </c>
      <c r="B92" s="1">
        <v>116</v>
      </c>
      <c r="C92" s="1">
        <v>68</v>
      </c>
      <c r="D92" s="1">
        <v>116</v>
      </c>
      <c r="E92" s="1">
        <v>2</v>
      </c>
      <c r="F92" s="1">
        <v>1</v>
      </c>
      <c r="G92" s="1">
        <v>0</v>
      </c>
      <c r="H92" s="1">
        <v>0</v>
      </c>
      <c r="M92" s="6"/>
      <c r="N92" s="6"/>
      <c r="O92" s="6"/>
      <c r="P92" s="6"/>
      <c r="Q92" s="8"/>
      <c r="R92" s="4"/>
      <c r="S92" s="4"/>
      <c r="T92" s="4"/>
      <c r="U92" s="4"/>
    </row>
    <row r="93" spans="1:21" x14ac:dyDescent="0.2">
      <c r="A93" s="1">
        <v>100</v>
      </c>
      <c r="B93" s="1">
        <v>115</v>
      </c>
      <c r="C93" s="1">
        <v>63</v>
      </c>
      <c r="D93" s="1">
        <v>121</v>
      </c>
      <c r="E93" s="1">
        <v>2</v>
      </c>
      <c r="F93" s="1">
        <v>1</v>
      </c>
      <c r="G93" s="1">
        <v>1</v>
      </c>
      <c r="H93" s="1">
        <v>0</v>
      </c>
      <c r="M93" s="6"/>
      <c r="N93" s="6"/>
      <c r="O93" s="6"/>
      <c r="P93" s="6"/>
      <c r="Q93" s="8"/>
      <c r="R93" s="4"/>
      <c r="S93" s="4"/>
      <c r="T93" s="4"/>
      <c r="U93" s="4"/>
    </row>
  </sheetData>
  <pageMargins left="0.75" right="0.75" top="1" bottom="1" header="0.5" footer="0.5"/>
  <pageSetup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Plymouth State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W. Hayden</dc:creator>
  <cp:lastModifiedBy>Milo Schield</cp:lastModifiedBy>
  <cp:lastPrinted>2014-02-23T17:30:05Z</cp:lastPrinted>
  <dcterms:created xsi:type="dcterms:W3CDTF">2007-07-30T21:25:35Z</dcterms:created>
  <dcterms:modified xsi:type="dcterms:W3CDTF">2015-03-26T16:03:01Z</dcterms:modified>
</cp:coreProperties>
</file>